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480" windowHeight="7155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" sheetId="101" r:id="rId6"/>
    <sheet name="HORARIOS SABADO" sheetId="58661" r:id="rId7"/>
    <sheet name="HORARIOS DOMINGO" sheetId="58662" r:id="rId8"/>
    <sheet name="ENTREGA PREMIOS" sheetId="58659" r:id="rId9"/>
    <sheet name="EDADES NETO" sheetId="58660" state="hidden" r:id="rId10"/>
  </sheets>
  <calcPr calcId="145621"/>
  <fileRecoveryPr autoRecover="0"/>
</workbook>
</file>

<file path=xl/calcChain.xml><?xml version="1.0" encoding="utf-8"?>
<calcChain xmlns="http://schemas.openxmlformats.org/spreadsheetml/2006/main">
  <c r="L12" i="58659" l="1"/>
  <c r="K12" i="58659"/>
  <c r="J12" i="58659"/>
  <c r="I12" i="58659"/>
  <c r="H12" i="58659"/>
  <c r="G12" i="58659"/>
  <c r="F12" i="58659"/>
  <c r="E12" i="58659"/>
  <c r="D12" i="58659"/>
  <c r="C12" i="58659"/>
  <c r="B12" i="58659"/>
  <c r="L46" i="101" l="1"/>
  <c r="L45" i="101"/>
  <c r="L49" i="101"/>
  <c r="L48" i="101"/>
  <c r="L47" i="101"/>
  <c r="J49" i="101"/>
  <c r="F49" i="101"/>
  <c r="J48" i="101"/>
  <c r="F48" i="101"/>
  <c r="J47" i="101"/>
  <c r="F47" i="101"/>
  <c r="J46" i="101"/>
  <c r="F46" i="101"/>
  <c r="J45" i="101"/>
  <c r="F45" i="101"/>
  <c r="P49" i="101"/>
  <c r="P48" i="101"/>
  <c r="P47" i="101"/>
  <c r="P46" i="101"/>
  <c r="P45" i="101"/>
  <c r="P40" i="101"/>
  <c r="P39" i="101"/>
  <c r="P38" i="101"/>
  <c r="P37" i="101"/>
  <c r="P36" i="101"/>
  <c r="P35" i="101"/>
  <c r="P34" i="101"/>
  <c r="P33" i="101"/>
  <c r="P32" i="101"/>
  <c r="P31" i="101"/>
  <c r="P30" i="101"/>
  <c r="P29" i="101"/>
  <c r="P28" i="101"/>
  <c r="P27" i="101"/>
  <c r="P26" i="101"/>
  <c r="P25" i="101"/>
  <c r="P24" i="101"/>
  <c r="P23" i="101"/>
  <c r="P22" i="101"/>
  <c r="P21" i="101"/>
  <c r="P20" i="101"/>
  <c r="P19" i="101"/>
  <c r="P18" i="101"/>
  <c r="P17" i="101"/>
  <c r="P16" i="101"/>
  <c r="P15" i="101"/>
  <c r="P14" i="101"/>
  <c r="J40" i="101"/>
  <c r="F40" i="101"/>
  <c r="J38" i="101"/>
  <c r="F38" i="101"/>
  <c r="J36" i="101"/>
  <c r="F36" i="101"/>
  <c r="L36" i="101" s="1"/>
  <c r="J32" i="101"/>
  <c r="F32" i="101"/>
  <c r="J39" i="101"/>
  <c r="F39" i="101"/>
  <c r="J33" i="101"/>
  <c r="F33" i="101"/>
  <c r="J37" i="101"/>
  <c r="F37" i="101"/>
  <c r="L37" i="101" s="1"/>
  <c r="J35" i="101"/>
  <c r="F35" i="101"/>
  <c r="J28" i="101"/>
  <c r="F28" i="101"/>
  <c r="J27" i="101"/>
  <c r="F27" i="101"/>
  <c r="J26" i="101"/>
  <c r="F26" i="101"/>
  <c r="L26" i="101" s="1"/>
  <c r="J21" i="101"/>
  <c r="F21" i="101"/>
  <c r="J18" i="101"/>
  <c r="F18" i="101"/>
  <c r="J31" i="101"/>
  <c r="F31" i="101"/>
  <c r="J25" i="101"/>
  <c r="F25" i="101"/>
  <c r="L25" i="101" s="1"/>
  <c r="J34" i="101"/>
  <c r="F34" i="101"/>
  <c r="J22" i="101"/>
  <c r="F22" i="101"/>
  <c r="J17" i="101"/>
  <c r="F17" i="101"/>
  <c r="J23" i="101"/>
  <c r="F23" i="101"/>
  <c r="L23" i="101" s="1"/>
  <c r="J30" i="101"/>
  <c r="F30" i="101"/>
  <c r="J24" i="101"/>
  <c r="F24" i="101"/>
  <c r="J15" i="101"/>
  <c r="F15" i="101"/>
  <c r="J13" i="101"/>
  <c r="F13" i="101"/>
  <c r="L13" i="101" s="1"/>
  <c r="J19" i="101"/>
  <c r="F19" i="101"/>
  <c r="J29" i="101"/>
  <c r="F29" i="101"/>
  <c r="J20" i="101"/>
  <c r="F20" i="101"/>
  <c r="J14" i="101"/>
  <c r="F14" i="101"/>
  <c r="L14" i="101" s="1"/>
  <c r="J16" i="101"/>
  <c r="F16" i="101"/>
  <c r="I28" i="58659"/>
  <c r="H28" i="58659"/>
  <c r="E28" i="58659"/>
  <c r="D28" i="58659"/>
  <c r="C28" i="58659"/>
  <c r="B28" i="58659"/>
  <c r="J64" i="58659"/>
  <c r="F64" i="58659"/>
  <c r="G64" i="58659" s="1"/>
  <c r="J59" i="58659"/>
  <c r="F59" i="58659"/>
  <c r="G59" i="58659" s="1"/>
  <c r="J55" i="58659"/>
  <c r="F55" i="58659"/>
  <c r="G55" i="58659" s="1"/>
  <c r="J50" i="58659"/>
  <c r="F50" i="58659"/>
  <c r="G50" i="58659" s="1"/>
  <c r="L16" i="101" l="1"/>
  <c r="L20" i="101"/>
  <c r="L19" i="101"/>
  <c r="L15" i="101"/>
  <c r="L30" i="101"/>
  <c r="L17" i="101"/>
  <c r="L34" i="101"/>
  <c r="L31" i="101"/>
  <c r="L21" i="101"/>
  <c r="L27" i="101"/>
  <c r="L35" i="101"/>
  <c r="L33" i="101"/>
  <c r="L32" i="101"/>
  <c r="L38" i="101"/>
  <c r="L24" i="101"/>
  <c r="L22" i="101"/>
  <c r="L18" i="101"/>
  <c r="L28" i="101"/>
  <c r="L39" i="101"/>
  <c r="L40" i="101"/>
  <c r="L29" i="101"/>
  <c r="L50" i="58659"/>
  <c r="J22" i="58656"/>
  <c r="K22" i="58656" s="1"/>
  <c r="J21" i="58656"/>
  <c r="K21" i="58656" s="1"/>
  <c r="F18" i="58656"/>
  <c r="G18" i="58656" s="1"/>
  <c r="J18" i="58656"/>
  <c r="K18" i="58656" s="1"/>
  <c r="F27" i="64"/>
  <c r="G27" i="64" s="1"/>
  <c r="L18" i="58656" l="1"/>
  <c r="F35" i="58662"/>
  <c r="F34" i="58662"/>
  <c r="F33" i="58662"/>
  <c r="F32" i="58662"/>
  <c r="F31" i="58662"/>
  <c r="F30" i="58662"/>
  <c r="F29" i="58662"/>
  <c r="F28" i="58662"/>
  <c r="F27" i="58662"/>
  <c r="F26" i="58662"/>
  <c r="F25" i="58662"/>
  <c r="F24" i="58662"/>
  <c r="F23" i="58662"/>
  <c r="F22" i="58662"/>
  <c r="F21" i="58662"/>
  <c r="F20" i="58662"/>
  <c r="F19" i="58662"/>
  <c r="F18" i="58662"/>
  <c r="F17" i="58662"/>
  <c r="F16" i="58662"/>
  <c r="F15" i="58662"/>
  <c r="F14" i="58662"/>
  <c r="F13" i="58662"/>
  <c r="F12" i="58662"/>
  <c r="F11" i="58662"/>
  <c r="F10" i="58662"/>
  <c r="F9" i="58662"/>
  <c r="F8" i="58662"/>
  <c r="F7" i="58662" l="1"/>
  <c r="G35" i="58662" l="1"/>
  <c r="J18" i="111"/>
  <c r="K18" i="111" s="1"/>
  <c r="F18" i="111"/>
  <c r="G18" i="111" s="1"/>
  <c r="F13" i="110"/>
  <c r="G13" i="110" s="1"/>
  <c r="J13" i="110"/>
  <c r="K13" i="110" s="1"/>
  <c r="J18" i="110"/>
  <c r="K18" i="110" s="1"/>
  <c r="F17" i="110"/>
  <c r="G17" i="110" s="1"/>
  <c r="J17" i="110"/>
  <c r="K17" i="110" s="1"/>
  <c r="F15" i="110"/>
  <c r="G15" i="110" s="1"/>
  <c r="J15" i="110"/>
  <c r="K15" i="110" s="1"/>
  <c r="F14" i="110"/>
  <c r="J14" i="110"/>
  <c r="K14" i="110" s="1"/>
  <c r="F16" i="110"/>
  <c r="G16" i="110" s="1"/>
  <c r="J16" i="110"/>
  <c r="K16" i="110" s="1"/>
  <c r="J17" i="111"/>
  <c r="K17" i="111" s="1"/>
  <c r="F17" i="111"/>
  <c r="G17" i="111" s="1"/>
  <c r="F19" i="111"/>
  <c r="G19" i="111" s="1"/>
  <c r="J14" i="111"/>
  <c r="K14" i="111" s="1"/>
  <c r="F14" i="111"/>
  <c r="G14" i="111" s="1"/>
  <c r="J13" i="111"/>
  <c r="K13" i="111" s="1"/>
  <c r="F13" i="111"/>
  <c r="G13" i="111" s="1"/>
  <c r="F20" i="111"/>
  <c r="G20" i="111" s="1"/>
  <c r="J16" i="111"/>
  <c r="K16" i="111" s="1"/>
  <c r="F16" i="111"/>
  <c r="G16" i="111" s="1"/>
  <c r="J15" i="111"/>
  <c r="K15" i="111" s="1"/>
  <c r="F15" i="111"/>
  <c r="G15" i="111" s="1"/>
  <c r="F23" i="58656"/>
  <c r="G23" i="58656" s="1"/>
  <c r="J15" i="58656"/>
  <c r="K15" i="58656" s="1"/>
  <c r="F15" i="58656"/>
  <c r="G15" i="58656" s="1"/>
  <c r="J20" i="58656"/>
  <c r="K20" i="58656" s="1"/>
  <c r="F20" i="58656"/>
  <c r="G20" i="58656" s="1"/>
  <c r="J17" i="58656"/>
  <c r="K17" i="58656" s="1"/>
  <c r="F17" i="58656"/>
  <c r="G17" i="58656" s="1"/>
  <c r="J13" i="58656"/>
  <c r="K13" i="58656" s="1"/>
  <c r="F13" i="58656"/>
  <c r="G13" i="58656" s="1"/>
  <c r="F24" i="58656"/>
  <c r="G24" i="58656" s="1"/>
  <c r="F25" i="58656"/>
  <c r="G25" i="58656" s="1"/>
  <c r="J14" i="58656"/>
  <c r="K14" i="58656" s="1"/>
  <c r="F14" i="58656"/>
  <c r="G14" i="58656" s="1"/>
  <c r="J19" i="58656"/>
  <c r="K19" i="58656" s="1"/>
  <c r="F19" i="58656"/>
  <c r="G19" i="58656" s="1"/>
  <c r="J16" i="58656"/>
  <c r="K16" i="58656" s="1"/>
  <c r="F16" i="58656"/>
  <c r="G16" i="58656" s="1"/>
  <c r="J14" i="64"/>
  <c r="F14" i="64"/>
  <c r="J21" i="64"/>
  <c r="K21" i="64" s="1"/>
  <c r="F21" i="64"/>
  <c r="G21" i="64" s="1"/>
  <c r="J18" i="64"/>
  <c r="K18" i="64" s="1"/>
  <c r="F18" i="64"/>
  <c r="G18" i="64" s="1"/>
  <c r="J19" i="64"/>
  <c r="K19" i="64" s="1"/>
  <c r="F19" i="64"/>
  <c r="G19" i="64" s="1"/>
  <c r="F25" i="64"/>
  <c r="G25" i="64" s="1"/>
  <c r="J20" i="64"/>
  <c r="K20" i="64" s="1"/>
  <c r="F20" i="64"/>
  <c r="G20" i="64" s="1"/>
  <c r="J15" i="64"/>
  <c r="K15" i="64" s="1"/>
  <c r="F15" i="64"/>
  <c r="G15" i="64" s="1"/>
  <c r="F26" i="64"/>
  <c r="G26" i="64" s="1"/>
  <c r="J17" i="64"/>
  <c r="K17" i="64" s="1"/>
  <c r="F17" i="64"/>
  <c r="G17" i="64" s="1"/>
  <c r="J22" i="64"/>
  <c r="K22" i="64" s="1"/>
  <c r="F22" i="64"/>
  <c r="G22" i="64" s="1"/>
  <c r="F38" i="58661"/>
  <c r="F37" i="58661"/>
  <c r="F36" i="58661"/>
  <c r="F35" i="58661"/>
  <c r="F34" i="58661"/>
  <c r="F33" i="58661"/>
  <c r="F32" i="58661"/>
  <c r="F31" i="58661"/>
  <c r="F30" i="58661"/>
  <c r="F29" i="58661"/>
  <c r="F28" i="58661"/>
  <c r="F27" i="58661"/>
  <c r="F26" i="58661"/>
  <c r="F25" i="58661"/>
  <c r="F24" i="58661"/>
  <c r="F23" i="58661"/>
  <c r="F22" i="58661"/>
  <c r="F21" i="58661"/>
  <c r="F20" i="58661"/>
  <c r="F19" i="58661"/>
  <c r="F18" i="58661"/>
  <c r="F17" i="58661"/>
  <c r="F16" i="58661"/>
  <c r="F15" i="58661"/>
  <c r="F14" i="58661"/>
  <c r="F13" i="58661"/>
  <c r="F12" i="58661"/>
  <c r="F11" i="58661"/>
  <c r="F10" i="58661"/>
  <c r="F9" i="58661"/>
  <c r="F8" i="58661"/>
  <c r="F7" i="58661"/>
  <c r="G38" i="58661" s="1"/>
  <c r="K14" i="64" l="1"/>
  <c r="K28" i="58659" s="1"/>
  <c r="J28" i="58659"/>
  <c r="G14" i="64"/>
  <c r="G28" i="58659" s="1"/>
  <c r="F28" i="58659"/>
  <c r="L16" i="111"/>
  <c r="L21" i="64"/>
  <c r="L15" i="110"/>
  <c r="M17" i="110"/>
  <c r="L15" i="111"/>
  <c r="L14" i="111"/>
  <c r="L17" i="111"/>
  <c r="L18" i="111"/>
  <c r="L17" i="58656"/>
  <c r="L19" i="58656"/>
  <c r="L15" i="58656"/>
  <c r="L16" i="58656"/>
  <c r="L20" i="58656"/>
  <c r="L14" i="58656"/>
  <c r="L20" i="64"/>
  <c r="L15" i="64"/>
  <c r="L19" i="64"/>
  <c r="L16" i="110"/>
  <c r="M14" i="110"/>
  <c r="L13" i="110"/>
  <c r="G14" i="110"/>
  <c r="L14" i="110" s="1"/>
  <c r="M13" i="110"/>
  <c r="L17" i="110"/>
  <c r="M16" i="110"/>
  <c r="M15" i="110"/>
  <c r="L13" i="111"/>
  <c r="L13" i="58656"/>
  <c r="L22" i="64"/>
  <c r="L17" i="64"/>
  <c r="L18" i="64"/>
  <c r="L14" i="64" l="1"/>
  <c r="L28" i="58659" s="1"/>
  <c r="F16" i="64"/>
  <c r="G16" i="64" s="1"/>
  <c r="J16" i="64"/>
  <c r="K16" i="64" s="1"/>
  <c r="F13" i="64"/>
  <c r="G13" i="64" s="1"/>
  <c r="J13" i="64"/>
  <c r="K13" i="64" s="1"/>
  <c r="J16" i="1"/>
  <c r="K16" i="1" s="1"/>
  <c r="F16" i="1"/>
  <c r="F48" i="1"/>
  <c r="G48" i="1" s="1"/>
  <c r="J34" i="1"/>
  <c r="K34" i="1" s="1"/>
  <c r="F34" i="1"/>
  <c r="G34" i="1" s="1"/>
  <c r="J25" i="1"/>
  <c r="K25" i="1" s="1"/>
  <c r="F25" i="1"/>
  <c r="G25" i="1" s="1"/>
  <c r="J36" i="1"/>
  <c r="K36" i="1" s="1"/>
  <c r="F36" i="1"/>
  <c r="G36" i="1" s="1"/>
  <c r="F47" i="1"/>
  <c r="J40" i="1"/>
  <c r="K40" i="1" s="1"/>
  <c r="F40" i="1"/>
  <c r="G40" i="1" s="1"/>
  <c r="J33" i="1"/>
  <c r="K33" i="1" s="1"/>
  <c r="F33" i="1"/>
  <c r="G33" i="1" s="1"/>
  <c r="J21" i="1"/>
  <c r="K21" i="1" s="1"/>
  <c r="F21" i="1"/>
  <c r="J39" i="1"/>
  <c r="K39" i="1" s="1"/>
  <c r="F39" i="1"/>
  <c r="G39" i="1" s="1"/>
  <c r="J15" i="1"/>
  <c r="K15" i="1" s="1"/>
  <c r="F15" i="1"/>
  <c r="G15" i="1" s="1"/>
  <c r="J38" i="1"/>
  <c r="K38" i="1" s="1"/>
  <c r="F38" i="1"/>
  <c r="G38" i="1" s="1"/>
  <c r="J27" i="1"/>
  <c r="K27" i="1" s="1"/>
  <c r="F27" i="1"/>
  <c r="G27" i="1" s="1"/>
  <c r="J13" i="1"/>
  <c r="K13" i="1" s="1"/>
  <c r="F13" i="1"/>
  <c r="J20" i="1"/>
  <c r="K20" i="1" s="1"/>
  <c r="F20" i="1"/>
  <c r="G20" i="1" s="1"/>
  <c r="J30" i="1"/>
  <c r="K30" i="1" s="1"/>
  <c r="F30" i="1"/>
  <c r="G30" i="1" s="1"/>
  <c r="J17" i="1"/>
  <c r="K17" i="1" s="1"/>
  <c r="F17" i="1"/>
  <c r="J26" i="1"/>
  <c r="K26" i="1" s="1"/>
  <c r="F26" i="1"/>
  <c r="G26" i="1" s="1"/>
  <c r="F46" i="1"/>
  <c r="G46" i="1" s="1"/>
  <c r="J24" i="1"/>
  <c r="K24" i="1" s="1"/>
  <c r="F24" i="1"/>
  <c r="G24" i="1" s="1"/>
  <c r="J14" i="1"/>
  <c r="K14" i="1" s="1"/>
  <c r="F14" i="1"/>
  <c r="G14" i="1" s="1"/>
  <c r="J35" i="1"/>
  <c r="K35" i="1" s="1"/>
  <c r="F35" i="1"/>
  <c r="J31" i="1"/>
  <c r="K31" i="1" s="1"/>
  <c r="F31" i="1"/>
  <c r="G31" i="1" s="1"/>
  <c r="J32" i="1"/>
  <c r="K32" i="1" s="1"/>
  <c r="F32" i="1"/>
  <c r="J37" i="1"/>
  <c r="K37" i="1" s="1"/>
  <c r="F37" i="1"/>
  <c r="G37" i="1" s="1"/>
  <c r="J22" i="1"/>
  <c r="K22" i="1" s="1"/>
  <c r="F22" i="1"/>
  <c r="G22" i="1" s="1"/>
  <c r="J29" i="1"/>
  <c r="K29" i="1" s="1"/>
  <c r="F29" i="1"/>
  <c r="J23" i="1"/>
  <c r="K23" i="1" s="1"/>
  <c r="F23" i="1"/>
  <c r="G23" i="1" s="1"/>
  <c r="M35" i="1" l="1"/>
  <c r="L15" i="1"/>
  <c r="M21" i="1"/>
  <c r="L39" i="1"/>
  <c r="M16" i="1"/>
  <c r="M17" i="1"/>
  <c r="M13" i="1"/>
  <c r="G21" i="1"/>
  <c r="L21" i="1" s="1"/>
  <c r="M32" i="1"/>
  <c r="M29" i="1"/>
  <c r="G29" i="1"/>
  <c r="L29" i="1" s="1"/>
  <c r="G32" i="1"/>
  <c r="L32" i="1" s="1"/>
  <c r="G47" i="1"/>
  <c r="G16" i="1"/>
  <c r="L16" i="1" s="1"/>
  <c r="M33" i="1"/>
  <c r="L23" i="1"/>
  <c r="M23" i="1"/>
  <c r="M22" i="1"/>
  <c r="L37" i="1"/>
  <c r="M37" i="1"/>
  <c r="M31" i="1"/>
  <c r="G35" i="1"/>
  <c r="L35" i="1" s="1"/>
  <c r="L14" i="1"/>
  <c r="M14" i="1"/>
  <c r="L24" i="1"/>
  <c r="M24" i="1"/>
  <c r="L26" i="1"/>
  <c r="M26" i="1"/>
  <c r="G17" i="1"/>
  <c r="L17" i="1" s="1"/>
  <c r="M30" i="1"/>
  <c r="L20" i="1"/>
  <c r="M20" i="1"/>
  <c r="G13" i="1"/>
  <c r="L13" i="1" s="1"/>
  <c r="M27" i="1"/>
  <c r="M38" i="1"/>
  <c r="M15" i="1"/>
  <c r="M39" i="1"/>
  <c r="L40" i="1"/>
  <c r="M40" i="1"/>
  <c r="M36" i="1"/>
  <c r="M25" i="1"/>
  <c r="L34" i="1"/>
  <c r="M34" i="1"/>
  <c r="L31" i="1"/>
  <c r="L30" i="1"/>
  <c r="L27" i="1"/>
  <c r="L36" i="1"/>
  <c r="L22" i="1"/>
  <c r="L38" i="1"/>
  <c r="L33" i="1"/>
  <c r="L25" i="1"/>
  <c r="L13" i="64"/>
  <c r="L16" i="64"/>
  <c r="I22" i="58659" l="1"/>
  <c r="H22" i="58659"/>
  <c r="E22" i="58659"/>
  <c r="D22" i="58659"/>
  <c r="C22" i="58659"/>
  <c r="B22" i="58659"/>
  <c r="L55" i="58659"/>
  <c r="L64" i="58659" l="1"/>
  <c r="L59" i="58659"/>
  <c r="A9" i="101" l="1"/>
  <c r="A5" i="101"/>
  <c r="A4" i="101"/>
  <c r="A9" i="110"/>
  <c r="A5" i="110"/>
  <c r="A4" i="110"/>
  <c r="A9" i="111"/>
  <c r="A5" i="111"/>
  <c r="A4" i="111"/>
  <c r="A9" i="58656"/>
  <c r="A5" i="58656"/>
  <c r="A4" i="58656"/>
  <c r="A9" i="64"/>
  <c r="A5" i="64"/>
  <c r="A4" i="64"/>
  <c r="J38" i="58659"/>
  <c r="J28" i="1"/>
  <c r="K28" i="1" s="1"/>
  <c r="F28" i="1"/>
  <c r="F23" i="58659" s="1"/>
  <c r="J18" i="1"/>
  <c r="F18" i="1"/>
  <c r="F22" i="58659" s="1"/>
  <c r="J19" i="1"/>
  <c r="K19" i="1" s="1"/>
  <c r="F19" i="1"/>
  <c r="P18" i="110"/>
  <c r="P17" i="110"/>
  <c r="P16" i="110"/>
  <c r="P15" i="110"/>
  <c r="P14" i="110"/>
  <c r="P13" i="110"/>
  <c r="P13" i="101"/>
  <c r="I13" i="58659"/>
  <c r="H13" i="58659"/>
  <c r="E13" i="58659"/>
  <c r="D13" i="58659"/>
  <c r="C13" i="58659"/>
  <c r="B13" i="58659"/>
  <c r="J18" i="58659"/>
  <c r="K17" i="58659"/>
  <c r="I23" i="58659"/>
  <c r="H23" i="58659"/>
  <c r="E23" i="58659"/>
  <c r="D23" i="58659"/>
  <c r="C23" i="58659"/>
  <c r="B23" i="58659"/>
  <c r="I18" i="58659"/>
  <c r="H18" i="58659"/>
  <c r="E18" i="58659"/>
  <c r="D18" i="58659"/>
  <c r="C18" i="58659"/>
  <c r="B18" i="58659"/>
  <c r="I17" i="58659"/>
  <c r="H17" i="58659"/>
  <c r="E17" i="58659"/>
  <c r="D17" i="58659"/>
  <c r="C17" i="58659"/>
  <c r="B17" i="58659"/>
  <c r="A15" i="58659"/>
  <c r="A10" i="58659"/>
  <c r="I38" i="58659"/>
  <c r="H38" i="58659"/>
  <c r="E38" i="58659"/>
  <c r="D38" i="58659"/>
  <c r="C38" i="58659"/>
  <c r="B38" i="58659"/>
  <c r="I37" i="58659"/>
  <c r="H37" i="58659"/>
  <c r="E37" i="58659"/>
  <c r="D37" i="58659"/>
  <c r="C37" i="58659"/>
  <c r="B37" i="58659"/>
  <c r="I33" i="58659"/>
  <c r="H33" i="58659"/>
  <c r="E33" i="58659"/>
  <c r="D33" i="58659"/>
  <c r="C33" i="58659"/>
  <c r="B33" i="58659"/>
  <c r="I32" i="58659"/>
  <c r="H32" i="58659"/>
  <c r="E32" i="58659"/>
  <c r="D32" i="58659"/>
  <c r="C32" i="58659"/>
  <c r="B32" i="58659"/>
  <c r="I27" i="58659"/>
  <c r="H27" i="58659"/>
  <c r="E27" i="58659"/>
  <c r="D27" i="58659"/>
  <c r="C27" i="58659"/>
  <c r="B27" i="58659"/>
  <c r="A35" i="58659"/>
  <c r="A30" i="58659"/>
  <c r="A25" i="58659"/>
  <c r="A20" i="58659"/>
  <c r="A8" i="58659"/>
  <c r="A7" i="58659"/>
  <c r="A5" i="58659"/>
  <c r="A3" i="58659"/>
  <c r="A2" i="58659"/>
  <c r="A1" i="58659"/>
  <c r="F18" i="58659"/>
  <c r="G18" i="58659"/>
  <c r="G17" i="58659"/>
  <c r="F17" i="58659"/>
  <c r="K18" i="58659"/>
  <c r="L17" i="58659"/>
  <c r="J17" i="58659"/>
  <c r="L18" i="58659"/>
  <c r="J33" i="58659"/>
  <c r="F32" i="58659"/>
  <c r="F27" i="58659"/>
  <c r="F37" i="58659" l="1"/>
  <c r="J27" i="58659"/>
  <c r="J32" i="58659"/>
  <c r="K18" i="1"/>
  <c r="K22" i="58659" s="1"/>
  <c r="J22" i="58659"/>
  <c r="J23" i="58659"/>
  <c r="F38" i="58659"/>
  <c r="F33" i="58659"/>
  <c r="M28" i="1"/>
  <c r="K23" i="58659"/>
  <c r="J13" i="58659"/>
  <c r="K27" i="58659"/>
  <c r="K33" i="58659"/>
  <c r="J37" i="58659"/>
  <c r="F13" i="58659"/>
  <c r="K32" i="58659"/>
  <c r="K37" i="58659"/>
  <c r="K13" i="58659"/>
  <c r="G38" i="58659"/>
  <c r="G32" i="58659"/>
  <c r="G27" i="58659"/>
  <c r="M18" i="1"/>
  <c r="G18" i="1"/>
  <c r="M19" i="1"/>
  <c r="G19" i="1"/>
  <c r="L19" i="1" s="1"/>
  <c r="G28" i="1"/>
  <c r="L28" i="1" s="1"/>
  <c r="L18" i="1" l="1"/>
  <c r="L22" i="58659" s="1"/>
  <c r="G22" i="58659"/>
  <c r="L27" i="58659"/>
  <c r="K38" i="58659"/>
  <c r="G23" i="58659"/>
  <c r="G13" i="58659"/>
  <c r="L23" i="58659"/>
  <c r="L13" i="58659"/>
  <c r="G37" i="58659"/>
  <c r="L37" i="58659"/>
  <c r="G33" i="58659"/>
  <c r="L33" i="58659"/>
  <c r="L38" i="58659" l="1"/>
  <c r="L32" i="58659"/>
</calcChain>
</file>

<file path=xl/sharedStrings.xml><?xml version="1.0" encoding="utf-8"?>
<sst xmlns="http://schemas.openxmlformats.org/spreadsheetml/2006/main" count="904" uniqueCount="199">
  <si>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</si>
  <si>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</si>
  <si>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</si>
  <si>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</si>
  <si>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</si>
  <si>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</si>
  <si>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</si>
  <si>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</si>
  <si>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CABALLEROS CATEGORIA 10-16</t>
  </si>
  <si>
    <t>CABALLEROS CATEGORIA 17-24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</si>
  <si>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</si>
  <si>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</si>
  <si>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</si>
  <si>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</si>
  <si>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</si>
  <si>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</si>
  <si>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</si>
  <si>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</si>
  <si>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</si>
  <si>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</si>
  <si>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CABALLEROS CATEGORIA 25-36</t>
  </si>
  <si>
    <t>EVTGC</t>
  </si>
  <si>
    <t>RAMACCIOTTI GONZALO</t>
  </si>
  <si>
    <t>MDPGC</t>
  </si>
  <si>
    <t>SPGC</t>
  </si>
  <si>
    <t>CMDP</t>
  </si>
  <si>
    <t>NGC</t>
  </si>
  <si>
    <t>VGGC</t>
  </si>
  <si>
    <t>HANSSON EDUARDO</t>
  </si>
  <si>
    <t>TGC</t>
  </si>
  <si>
    <t>CSCPGB</t>
  </si>
  <si>
    <t>BOZZO LETICIA</t>
  </si>
  <si>
    <t>GOLF CLUB</t>
  </si>
  <si>
    <t>SUB CAMPEON REGIONAL CABALLEROS</t>
  </si>
  <si>
    <t>CAMPEON REGIONAL CABALLEROS</t>
  </si>
  <si>
    <t>BARBERO PABLO DANIEL</t>
  </si>
  <si>
    <t>HEIZENREDER PABLO GUILLERMO</t>
  </si>
  <si>
    <t>GCD</t>
  </si>
  <si>
    <t>PAPUCCIO CLAUDIO ALBERTO</t>
  </si>
  <si>
    <t>CEGC</t>
  </si>
  <si>
    <t>GIORGIO FEDERICO</t>
  </si>
  <si>
    <t>ISACCH SIMON FRANCISCO</t>
  </si>
  <si>
    <t>T.G.</t>
  </si>
  <si>
    <t>DOMINGUEZ CARLOS</t>
  </si>
  <si>
    <t>FUNARO IGNACIO</t>
  </si>
  <si>
    <t xml:space="preserve">ZANETTA LEANDRO </t>
  </si>
  <si>
    <t>RODRIGUEZ CONSOLI GEORGE MARTI</t>
  </si>
  <si>
    <t>SLAVIN ADRIANA</t>
  </si>
  <si>
    <t>EDAD</t>
  </si>
  <si>
    <t>MAISONNAVE JUAN PABLO</t>
  </si>
  <si>
    <t>GIORGETTI JOSE OMAR</t>
  </si>
  <si>
    <t>VENERE MARCELO J</t>
  </si>
  <si>
    <t>DAMAS CATEGORIA UNICA</t>
  </si>
  <si>
    <t>CABALLEROS CATEGORIA HASTA 9</t>
  </si>
  <si>
    <t>FEDERACION REGIONAL DE GOLF MAR Y SIERRAS</t>
  </si>
  <si>
    <t>HOYO 1</t>
  </si>
  <si>
    <t>CERONO WALTER</t>
  </si>
  <si>
    <t>PINILLA SEBASTIAN</t>
  </si>
  <si>
    <t>SCHIAVON GASTON</t>
  </si>
  <si>
    <t>HOLLMAN GERMAN</t>
  </si>
  <si>
    <t>PALENCIA SERGIO</t>
  </si>
  <si>
    <t>HEIZENRREDER PABLO</t>
  </si>
  <si>
    <t>QUINTANA FABIAN</t>
  </si>
  <si>
    <t>ISACCH SIMON</t>
  </si>
  <si>
    <t>MENA EZEQUIEL</t>
  </si>
  <si>
    <t>GIORGETTI OMAR</t>
  </si>
  <si>
    <t>BARBERO PABLO</t>
  </si>
  <si>
    <t>SALVATI STEFANO</t>
  </si>
  <si>
    <t>PAPUCCIO CLAUDIO</t>
  </si>
  <si>
    <t>VENERE MARCELO</t>
  </si>
  <si>
    <t>RODRIGUES SERGIO</t>
  </si>
  <si>
    <r>
      <rPr>
        <b/>
        <sz val="12"/>
        <color rgb="FF0070C0"/>
        <rFont val="Calibri"/>
        <family val="2"/>
        <scheme val="minor"/>
      </rPr>
      <t xml:space="preserve">PARA EL SEGUNDO DIA LOS HORARIOS SERAN LOS MISMOS. </t>
    </r>
    <r>
      <rPr>
        <b/>
        <sz val="12"/>
        <color rgb="FFFF0000"/>
        <rFont val="Calibri"/>
        <family val="2"/>
        <scheme val="minor"/>
      </rPr>
      <t>SE RECUEDA A LOS SRES. JUGADORES, QUE LOS 8 CABALLEROS (HASTA-9) Y 4 DAMAS (HASTA-19) MEJOR GROSS, JUGARAN POR SCORE AL MEDIO DIA, POR LO QUE LAS SALIDAS, PODRAN VARIAR DE 20' A 30'. DEBERAN RECONFIRMAR LOS HORARIOS DEL DOMINGO, EL SABADO A ULTIMA HORA</t>
    </r>
  </si>
  <si>
    <t>NECOCHEA</t>
  </si>
  <si>
    <t>03 Y 04 DE MARZO DE 2018</t>
  </si>
  <si>
    <t>SABADO 03 Y DOMINGO 04 DE MARZO DE 2018</t>
  </si>
  <si>
    <t>PAHILE MANUEL</t>
  </si>
  <si>
    <t>RODRIGUEZ MAURICIO</t>
  </si>
  <si>
    <t>BALSATEGUI JUAN</t>
  </si>
  <si>
    <t>RODRIGUEZ DARIO</t>
  </si>
  <si>
    <t>RODRIGUEZ HERNAN</t>
  </si>
  <si>
    <t>COZZOLI  PATRICIO</t>
  </si>
  <si>
    <t>ZANETTA LEANDRO</t>
  </si>
  <si>
    <t>CABRERA RUBEN IGNACIO</t>
  </si>
  <si>
    <t>RODRIGUEZ  OSCAR</t>
  </si>
  <si>
    <t>OZAETA MAURICIO J</t>
  </si>
  <si>
    <t>FERNANDEZ ARIEL</t>
  </si>
  <si>
    <t>RENDO MELISA</t>
  </si>
  <si>
    <t>PEVE JORGE</t>
  </si>
  <si>
    <t>FERNANDEZ FABIAN</t>
  </si>
  <si>
    <t>EZPELETA LEANDRO</t>
  </si>
  <si>
    <t>GARCIA GUSTAVO</t>
  </si>
  <si>
    <t xml:space="preserve">SAFE SERGIO </t>
  </si>
  <si>
    <t>MESCHINO  JUAN</t>
  </si>
  <si>
    <t>SANCHEZ MARIANO</t>
  </si>
  <si>
    <t>PRIETO CESAS</t>
  </si>
  <si>
    <t>SCORZIELO JORGE</t>
  </si>
  <si>
    <t>CARLOS SUAREZ</t>
  </si>
  <si>
    <t>PIERONI JUAN JOSE</t>
  </si>
  <si>
    <t>SCARUZZI  SERGIO</t>
  </si>
  <si>
    <t>GUERRA  JOSE LUIS</t>
  </si>
  <si>
    <t>GERMINO CARLOS</t>
  </si>
  <si>
    <t>DALTO MARCELO</t>
  </si>
  <si>
    <t>HERNAN VIERA</t>
  </si>
  <si>
    <t>ERREGUERENA CARLOS</t>
  </si>
  <si>
    <t>OCHOA RAUL</t>
  </si>
  <si>
    <t>CROTTO DAVID</t>
  </si>
  <si>
    <t>GORRASI JAVIER</t>
  </si>
  <si>
    <t>SOTELO MARIO</t>
  </si>
  <si>
    <t>PANDOLFI FEDERICO</t>
  </si>
  <si>
    <t>PEREYRA IRAOLA</t>
  </si>
  <si>
    <t>BENITEZ MARCOS</t>
  </si>
  <si>
    <t>BURGOS JUAN C.</t>
  </si>
  <si>
    <t>MAISONNAVE JUAN P</t>
  </si>
  <si>
    <t>STATI GASTON</t>
  </si>
  <si>
    <t>GAIDO JORGE</t>
  </si>
  <si>
    <t>PASTOR MAXIMILIANO</t>
  </si>
  <si>
    <t>SEGONDS MARIANO</t>
  </si>
  <si>
    <t>KOPCIUCH ALFREDO BRUNO</t>
  </si>
  <si>
    <t>MIRAVE PATRICIO</t>
  </si>
  <si>
    <t>NASSR TOMAS</t>
  </si>
  <si>
    <t>PARADA GABRIEAL</t>
  </si>
  <si>
    <t>MACAGGI GRACIELA</t>
  </si>
  <si>
    <t>HOMPS BERNARDO</t>
  </si>
  <si>
    <t>FARINA LUCIANO</t>
  </si>
  <si>
    <t>MASONI AMALIA</t>
  </si>
  <si>
    <t>R. CONSOLI GEORGE</t>
  </si>
  <si>
    <t>PAGES PABLO</t>
  </si>
  <si>
    <t>GAITAN MARTIN</t>
  </si>
  <si>
    <t>INDART AGUSTIN</t>
  </si>
  <si>
    <t>ULLUA JULIAN</t>
  </si>
  <si>
    <t>QUILLEHAUQY CARLOS</t>
  </si>
  <si>
    <t>PAILHE PEDRO</t>
  </si>
  <si>
    <t>SETZES OSCAR</t>
  </si>
  <si>
    <t>MARTUCCI ROBRTO</t>
  </si>
  <si>
    <t>FERNANDEZ GUTIERRE</t>
  </si>
  <si>
    <t xml:space="preserve">SALVATI STEFANO </t>
  </si>
  <si>
    <t>COZZOLI PATRICIO</t>
  </si>
  <si>
    <t>GARCIA GUSTAVO JOSE</t>
  </si>
  <si>
    <t xml:space="preserve">RODRIGUES SERGIO ADRIAN </t>
  </si>
  <si>
    <t xml:space="preserve">PIERONI JUAN JOSE </t>
  </si>
  <si>
    <t>GAIDO JORGE ALEJANDRO</t>
  </si>
  <si>
    <t>FERNANDEZ ARIEL JOSE</t>
  </si>
  <si>
    <t xml:space="preserve">NASSR TOMAS FRANCISCO </t>
  </si>
  <si>
    <t>RODRIGUEZ HERNAN GUSTAVO</t>
  </si>
  <si>
    <t xml:space="preserve">RODRIGUEZ MAURICIO IVAN </t>
  </si>
  <si>
    <t>SANCHEZ MARIANO EDUARDO</t>
  </si>
  <si>
    <t xml:space="preserve">SEGONDS MARIANO </t>
  </si>
  <si>
    <t>BENITEZ MARCOS EXEQUIEL</t>
  </si>
  <si>
    <t>EZPELETA LEANDRO ESTEBAN</t>
  </si>
  <si>
    <t>PAILHE MANUEL</t>
  </si>
  <si>
    <t>CERONO WALTER ANIBAL</t>
  </si>
  <si>
    <t>SAFE SERGIO JAVIER</t>
  </si>
  <si>
    <t xml:space="preserve">MESCHINO JUAN </t>
  </si>
  <si>
    <t>GAITAN MARTIN JOSE</t>
  </si>
  <si>
    <t>STATI GASTON ALBERTO</t>
  </si>
  <si>
    <t xml:space="preserve">QUINTANA FABIAN </t>
  </si>
  <si>
    <t>SUAREZ JUAN CARLOS</t>
  </si>
  <si>
    <t xml:space="preserve">PALENCIA SERGIO </t>
  </si>
  <si>
    <t xml:space="preserve">RODRIGUEZ DARIO GUILLERMO </t>
  </si>
  <si>
    <t>BURGOS JUAN CARLOS</t>
  </si>
  <si>
    <t>MENA DEOLINDO EZEQUIEL</t>
  </si>
  <si>
    <t>CAEP</t>
  </si>
  <si>
    <t xml:space="preserve">QUILLEHAUQUY CARLOS </t>
  </si>
  <si>
    <t>SCARUZZI SERGIO AMAURY</t>
  </si>
  <si>
    <t>GERMINO CARLOS ALBERTO</t>
  </si>
  <si>
    <t>PRIETO CESAR</t>
  </si>
  <si>
    <t>PEVE JORGE LORENZO</t>
  </si>
  <si>
    <t>DALTO MARCELO FABIAN</t>
  </si>
  <si>
    <t xml:space="preserve">SCHIAVON GASTON ENRIQUE </t>
  </si>
  <si>
    <t>PAGES PABLO MARIANO</t>
  </si>
  <si>
    <t>ERREGUERENA CARLOS ALBERTO</t>
  </si>
  <si>
    <t>SETZES OSCAR ANGEL</t>
  </si>
  <si>
    <t xml:space="preserve">CABRERA RUBEN IGNACIO </t>
  </si>
  <si>
    <t>GUERRA JOSE LUIS</t>
  </si>
  <si>
    <t>SCORZIELLO JORGE ANTONIO</t>
  </si>
  <si>
    <t>OZAETA MAURICIO JAVIER</t>
  </si>
  <si>
    <t xml:space="preserve">RODRIGUEZ OSCAR ALBERTO </t>
  </si>
  <si>
    <t>CROTTO DAVID CARLOS</t>
  </si>
  <si>
    <t xml:space="preserve">PINILLA SEBASTIAN </t>
  </si>
  <si>
    <t xml:space="preserve">OCHOA HECTOR RAUL </t>
  </si>
  <si>
    <t xml:space="preserve">SOTELO MARIO ANIBAL </t>
  </si>
  <si>
    <t xml:space="preserve">PEREYRA IRAOLA MIGUEL MARIANO </t>
  </si>
  <si>
    <t>FERNANDEZ GUTIERREZYUMEL</t>
  </si>
  <si>
    <t>VIERA HERNAN GONZALO</t>
  </si>
  <si>
    <t>MATIUCCI ROBERTO</t>
  </si>
  <si>
    <t xml:space="preserve">PANDOLFI FEDERICO </t>
  </si>
  <si>
    <t xml:space="preserve">MASONI AMALIA </t>
  </si>
  <si>
    <t xml:space="preserve">PARADA GABRIELA </t>
  </si>
  <si>
    <t>DOMINGO 04 DE MARZO DE 2018</t>
  </si>
  <si>
    <t>D</t>
  </si>
  <si>
    <t>E</t>
  </si>
  <si>
    <t>S</t>
  </si>
  <si>
    <t>6.6.b</t>
  </si>
  <si>
    <t>P</t>
  </si>
  <si>
    <t>T</t>
  </si>
  <si>
    <t>FERNANDEZ MAS AGUSTIN</t>
  </si>
  <si>
    <t>HEINZENREDER PABLO</t>
  </si>
  <si>
    <t>CATEGORIA SIN VENTAJA CABALLEROS</t>
  </si>
  <si>
    <t>CATEGORIA SIN VENTAJA DAMAS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</si>
</sst>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C0A]General"/>
    <numFmt numFmtId="165" formatCode="dd/mm/yyyy;@"/>
  </numFmts>
  <fonts count="36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sz val="25"/>
      <name val="Arial"/>
      <family val="2"/>
    </font>
    <font>
      <b/>
      <u/>
      <sz val="3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Arial1"/>
    </font>
    <font>
      <b/>
      <sz val="15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indexed="17"/>
      <name val="Arial"/>
      <family val="2"/>
    </font>
    <font>
      <b/>
      <sz val="15"/>
      <color indexed="1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31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1" fillId="0" borderId="0" xfId="0" applyFont="1" applyFill="1"/>
    <xf numFmtId="0" fontId="3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4" fontId="19" fillId="0" borderId="18" xfId="0" applyNumberFormat="1" applyFont="1" applyBorder="1"/>
    <xf numFmtId="0" fontId="3" fillId="0" borderId="2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20" fillId="0" borderId="2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2" fillId="0" borderId="0" xfId="0" applyFont="1"/>
    <xf numFmtId="0" fontId="17" fillId="0" borderId="0" xfId="0" applyFont="1"/>
    <xf numFmtId="0" fontId="16" fillId="0" borderId="0" xfId="0" applyFont="1"/>
    <xf numFmtId="0" fontId="27" fillId="0" borderId="0" xfId="0" applyFont="1" applyFill="1" applyAlignment="1">
      <alignment horizontal="center"/>
    </xf>
    <xf numFmtId="0" fontId="0" fillId="0" borderId="0" xfId="0" applyBorder="1"/>
    <xf numFmtId="20" fontId="27" fillId="0" borderId="27" xfId="0" applyNumberFormat="1" applyFont="1" applyFill="1" applyBorder="1" applyAlignment="1">
      <alignment horizontal="center"/>
    </xf>
    <xf numFmtId="0" fontId="16" fillId="0" borderId="28" xfId="0" applyFont="1" applyFill="1" applyBorder="1"/>
    <xf numFmtId="0" fontId="16" fillId="0" borderId="29" xfId="0" applyFont="1" applyFill="1" applyBorder="1"/>
    <xf numFmtId="0" fontId="16" fillId="0" borderId="30" xfId="0" applyFont="1" applyFill="1" applyBorder="1"/>
    <xf numFmtId="0" fontId="16" fillId="0" borderId="8" xfId="0" applyFont="1" applyFill="1" applyBorder="1"/>
    <xf numFmtId="0" fontId="16" fillId="0" borderId="2" xfId="0" applyFont="1" applyFill="1" applyBorder="1"/>
    <xf numFmtId="0" fontId="16" fillId="0" borderId="10" xfId="0" applyFont="1" applyFill="1" applyBorder="1"/>
    <xf numFmtId="0" fontId="28" fillId="9" borderId="1" xfId="0" applyFont="1" applyFill="1" applyBorder="1" applyAlignment="1">
      <alignment horizontal="center"/>
    </xf>
    <xf numFmtId="0" fontId="18" fillId="0" borderId="0" xfId="0" applyFont="1"/>
    <xf numFmtId="0" fontId="16" fillId="0" borderId="18" xfId="0" applyFont="1" applyFill="1" applyBorder="1"/>
    <xf numFmtId="0" fontId="16" fillId="0" borderId="22" xfId="0" applyFont="1" applyFill="1" applyBorder="1"/>
    <xf numFmtId="0" fontId="16" fillId="0" borderId="12" xfId="0" applyFont="1" applyFill="1" applyBorder="1"/>
    <xf numFmtId="0" fontId="16" fillId="0" borderId="35" xfId="0" applyFont="1" applyFill="1" applyBorder="1"/>
    <xf numFmtId="0" fontId="16" fillId="0" borderId="36" xfId="0" applyFont="1" applyFill="1" applyBorder="1"/>
    <xf numFmtId="0" fontId="3" fillId="0" borderId="0" xfId="0" applyFont="1" applyAlignment="1">
      <alignment horizontal="center"/>
    </xf>
    <xf numFmtId="0" fontId="6" fillId="10" borderId="18" xfId="0" applyFont="1" applyFill="1" applyBorder="1"/>
    <xf numFmtId="0" fontId="11" fillId="10" borderId="2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7" fillId="10" borderId="2" xfId="0" quotePrefix="1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6" fillId="10" borderId="2" xfId="0" applyFont="1" applyFill="1" applyBorder="1" applyAlignment="1" applyProtection="1">
      <alignment horizontal="center"/>
    </xf>
    <xf numFmtId="0" fontId="5" fillId="10" borderId="9" xfId="0" applyFont="1" applyFill="1" applyBorder="1" applyAlignment="1" applyProtection="1">
      <alignment horizontal="center"/>
    </xf>
    <xf numFmtId="0" fontId="20" fillId="10" borderId="21" xfId="0" applyFont="1" applyFill="1" applyBorder="1" applyAlignment="1">
      <alignment horizontal="center"/>
    </xf>
    <xf numFmtId="0" fontId="1" fillId="10" borderId="0" xfId="0" applyFont="1" applyFill="1"/>
    <xf numFmtId="0" fontId="1" fillId="10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20" fontId="27" fillId="5" borderId="40" xfId="0" applyNumberFormat="1" applyFont="1" applyFill="1" applyBorder="1" applyAlignment="1">
      <alignment horizontal="center"/>
    </xf>
    <xf numFmtId="20" fontId="27" fillId="5" borderId="27" xfId="0" applyNumberFormat="1" applyFont="1" applyFill="1" applyBorder="1" applyAlignment="1">
      <alignment horizontal="center"/>
    </xf>
    <xf numFmtId="20" fontId="27" fillId="5" borderId="26" xfId="0" applyNumberFormat="1" applyFont="1" applyFill="1" applyBorder="1" applyAlignment="1">
      <alignment horizontal="center"/>
    </xf>
    <xf numFmtId="0" fontId="6" fillId="0" borderId="18" xfId="0" applyFont="1" applyFill="1" applyBorder="1"/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5" fillId="0" borderId="2" xfId="0" applyFont="1" applyFill="1" applyBorder="1" applyAlignment="1" applyProtection="1">
      <alignment horizontal="center"/>
    </xf>
    <xf numFmtId="165" fontId="17" fillId="0" borderId="18" xfId="0" applyNumberFormat="1" applyFont="1" applyFill="1" applyBorder="1" applyAlignment="1">
      <alignment horizontal="center"/>
    </xf>
    <xf numFmtId="165" fontId="17" fillId="0" borderId="18" xfId="1" applyNumberFormat="1" applyFont="1" applyFill="1" applyBorder="1" applyAlignment="1">
      <alignment horizontal="center"/>
    </xf>
    <xf numFmtId="0" fontId="32" fillId="5" borderId="18" xfId="0" applyFont="1" applyFill="1" applyBorder="1"/>
    <xf numFmtId="0" fontId="6" fillId="0" borderId="2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alignment horizontal="center"/>
    </xf>
    <xf numFmtId="0" fontId="5" fillId="0" borderId="2" xfId="0" quotePrefix="1" applyFont="1" applyFill="1" applyBorder="1" applyAlignment="1" applyProtection="1">
      <alignment horizontal="center"/>
    </xf>
    <xf numFmtId="0" fontId="6" fillId="10" borderId="2" xfId="0" quotePrefix="1" applyFont="1" applyFill="1" applyBorder="1" applyAlignment="1">
      <alignment horizontal="center"/>
    </xf>
    <xf numFmtId="0" fontId="6" fillId="10" borderId="2" xfId="0" quotePrefix="1" applyFont="1" applyFill="1" applyBorder="1" applyAlignment="1" applyProtection="1">
      <alignment horizontal="center"/>
    </xf>
    <xf numFmtId="0" fontId="5" fillId="10" borderId="9" xfId="0" quotePrefix="1" applyFont="1" applyFill="1" applyBorder="1" applyAlignment="1" applyProtection="1">
      <alignment horizontal="center"/>
    </xf>
    <xf numFmtId="0" fontId="20" fillId="10" borderId="21" xfId="0" quotePrefix="1" applyFont="1" applyFill="1" applyBorder="1" applyAlignment="1">
      <alignment horizontal="center"/>
    </xf>
    <xf numFmtId="0" fontId="33" fillId="5" borderId="29" xfId="0" applyFont="1" applyFill="1" applyBorder="1"/>
    <xf numFmtId="0" fontId="33" fillId="5" borderId="2" xfId="0" applyFont="1" applyFill="1" applyBorder="1"/>
    <xf numFmtId="0" fontId="33" fillId="5" borderId="8" xfId="0" applyFont="1" applyFill="1" applyBorder="1"/>
    <xf numFmtId="0" fontId="33" fillId="5" borderId="10" xfId="0" applyFont="1" applyFill="1" applyBorder="1"/>
    <xf numFmtId="0" fontId="34" fillId="0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35" fillId="5" borderId="18" xfId="0" applyFont="1" applyFill="1" applyBorder="1"/>
    <xf numFmtId="20" fontId="27" fillId="5" borderId="44" xfId="0" applyNumberFormat="1" applyFont="1" applyFill="1" applyBorder="1" applyAlignment="1">
      <alignment horizontal="center"/>
    </xf>
    <xf numFmtId="0" fontId="16" fillId="0" borderId="13" xfId="0" applyFont="1" applyFill="1" applyBorder="1"/>
    <xf numFmtId="0" fontId="16" fillId="0" borderId="16" xfId="0" applyFont="1" applyFill="1" applyBorder="1"/>
    <xf numFmtId="0" fontId="16" fillId="11" borderId="29" xfId="0" applyFont="1" applyFill="1" applyBorder="1"/>
    <xf numFmtId="0" fontId="16" fillId="11" borderId="30" xfId="0" applyFont="1" applyFill="1" applyBorder="1"/>
    <xf numFmtId="0" fontId="16" fillId="12" borderId="18" xfId="0" applyFont="1" applyFill="1" applyBorder="1"/>
    <xf numFmtId="0" fontId="16" fillId="12" borderId="43" xfId="0" applyFont="1" applyFill="1" applyBorder="1"/>
    <xf numFmtId="0" fontId="16" fillId="12" borderId="35" xfId="0" applyFont="1" applyFill="1" applyBorder="1"/>
    <xf numFmtId="0" fontId="16" fillId="12" borderId="36" xfId="0" applyFont="1" applyFill="1" applyBorder="1"/>
    <xf numFmtId="0" fontId="16" fillId="11" borderId="46" xfId="0" applyFont="1" applyFill="1" applyBorder="1"/>
    <xf numFmtId="0" fontId="16" fillId="12" borderId="47" xfId="0" applyFont="1" applyFill="1" applyBorder="1"/>
    <xf numFmtId="0" fontId="16" fillId="12" borderId="48" xfId="0" applyFont="1" applyFill="1" applyBorder="1"/>
    <xf numFmtId="20" fontId="27" fillId="5" borderId="49" xfId="0" applyNumberFormat="1" applyFont="1" applyFill="1" applyBorder="1" applyAlignment="1">
      <alignment horizontal="center"/>
    </xf>
    <xf numFmtId="20" fontId="27" fillId="5" borderId="50" xfId="0" applyNumberFormat="1" applyFont="1" applyFill="1" applyBorder="1" applyAlignment="1">
      <alignment horizontal="center"/>
    </xf>
    <xf numFmtId="0" fontId="16" fillId="0" borderId="15" xfId="0" applyFont="1" applyFill="1" applyBorder="1"/>
    <xf numFmtId="20" fontId="27" fillId="0" borderId="44" xfId="0" applyNumberFormat="1" applyFont="1" applyFill="1" applyBorder="1" applyAlignment="1">
      <alignment horizontal="center"/>
    </xf>
    <xf numFmtId="20" fontId="27" fillId="0" borderId="45" xfId="0" applyNumberFormat="1" applyFont="1" applyFill="1" applyBorder="1" applyAlignment="1">
      <alignment horizontal="center"/>
    </xf>
    <xf numFmtId="0" fontId="6" fillId="5" borderId="22" xfId="0" applyFont="1" applyFill="1" applyBorder="1"/>
    <xf numFmtId="0" fontId="6" fillId="0" borderId="22" xfId="0" applyFont="1" applyFill="1" applyBorder="1"/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3" xfId="0" quotePrefix="1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5" fillId="0" borderId="13" xfId="0" quotePrefix="1" applyFont="1" applyFill="1" applyBorder="1" applyAlignment="1" applyProtection="1">
      <alignment horizontal="center"/>
    </xf>
    <xf numFmtId="0" fontId="20" fillId="0" borderId="45" xfId="0" quotePrefix="1" applyFont="1" applyFill="1" applyBorder="1" applyAlignment="1">
      <alignment horizontal="center"/>
    </xf>
    <xf numFmtId="0" fontId="35" fillId="5" borderId="22" xfId="0" applyFont="1" applyFill="1" applyBorder="1"/>
    <xf numFmtId="0" fontId="5" fillId="10" borderId="10" xfId="0" applyFont="1" applyFill="1" applyBorder="1" applyAlignment="1" applyProtection="1">
      <alignment horizontal="center"/>
    </xf>
    <xf numFmtId="0" fontId="6" fillId="10" borderId="22" xfId="0" applyFont="1" applyFill="1" applyBorder="1"/>
    <xf numFmtId="0" fontId="6" fillId="10" borderId="12" xfId="0" applyFont="1" applyFill="1" applyBorder="1"/>
    <xf numFmtId="0" fontId="11" fillId="10" borderId="13" xfId="0" applyFont="1" applyFill="1" applyBorder="1" applyAlignment="1">
      <alignment horizontal="center"/>
    </xf>
    <xf numFmtId="0" fontId="12" fillId="10" borderId="13" xfId="0" applyFont="1" applyFill="1" applyBorder="1" applyAlignment="1">
      <alignment horizontal="center"/>
    </xf>
    <xf numFmtId="0" fontId="7" fillId="10" borderId="13" xfId="0" quotePrefix="1" applyFont="1" applyFill="1" applyBorder="1" applyAlignment="1">
      <alignment horizontal="center"/>
    </xf>
    <xf numFmtId="0" fontId="7" fillId="10" borderId="13" xfId="0" applyFont="1" applyFill="1" applyBorder="1" applyAlignment="1">
      <alignment horizontal="center"/>
    </xf>
    <xf numFmtId="0" fontId="5" fillId="10" borderId="16" xfId="0" applyFont="1" applyFill="1" applyBorder="1" applyAlignment="1" applyProtection="1">
      <alignment horizontal="center"/>
    </xf>
    <xf numFmtId="0" fontId="6" fillId="10" borderId="13" xfId="0" quotePrefix="1" applyFont="1" applyFill="1" applyBorder="1" applyAlignment="1">
      <alignment horizontal="center"/>
    </xf>
    <xf numFmtId="0" fontId="6" fillId="10" borderId="13" xfId="0" quotePrefix="1" applyFont="1" applyFill="1" applyBorder="1" applyAlignment="1" applyProtection="1">
      <alignment horizontal="center"/>
    </xf>
    <xf numFmtId="0" fontId="6" fillId="0" borderId="13" xfId="0" quotePrefix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2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26" fillId="8" borderId="20" xfId="0" applyFont="1" applyFill="1" applyBorder="1" applyAlignment="1">
      <alignment horizontal="center"/>
    </xf>
    <xf numFmtId="0" fontId="26" fillId="8" borderId="23" xfId="0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9" fillId="5" borderId="32" xfId="0" applyFont="1" applyFill="1" applyBorder="1" applyAlignment="1">
      <alignment horizontal="center" vertical="center" wrapText="1"/>
    </xf>
    <xf numFmtId="0" fontId="29" fillId="5" borderId="24" xfId="0" applyFont="1" applyFill="1" applyBorder="1" applyAlignment="1">
      <alignment horizontal="center" vertical="center" wrapText="1"/>
    </xf>
    <xf numFmtId="0" fontId="29" fillId="5" borderId="33" xfId="0" applyFont="1" applyFill="1" applyBorder="1" applyAlignment="1">
      <alignment horizontal="center" vertical="center" wrapText="1"/>
    </xf>
    <xf numFmtId="0" fontId="29" fillId="5" borderId="31" xfId="0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horizontal="center" vertical="center" wrapText="1"/>
    </xf>
    <xf numFmtId="0" fontId="29" fillId="5" borderId="34" xfId="0" applyFont="1" applyFill="1" applyBorder="1" applyAlignment="1">
      <alignment horizontal="center" vertical="center" wrapText="1"/>
    </xf>
    <xf numFmtId="0" fontId="29" fillId="5" borderId="26" xfId="0" applyFont="1" applyFill="1" applyBorder="1" applyAlignment="1">
      <alignment horizontal="center" vertical="center" wrapText="1"/>
    </xf>
    <xf numFmtId="0" fontId="29" fillId="5" borderId="25" xfId="0" applyFont="1" applyFill="1" applyBorder="1" applyAlignment="1">
      <alignment horizontal="center" vertical="center" wrapText="1"/>
    </xf>
    <xf numFmtId="0" fontId="29" fillId="5" borderId="17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3" fillId="6" borderId="20" xfId="0" applyFont="1" applyFill="1" applyBorder="1" applyAlignment="1">
      <alignment horizontal="center"/>
    </xf>
    <xf numFmtId="0" fontId="23" fillId="6" borderId="23" xfId="0" applyFont="1" applyFill="1" applyBorder="1" applyAlignment="1">
      <alignment horizontal="center"/>
    </xf>
    <xf numFmtId="0" fontId="23" fillId="6" borderId="3" xfId="0" applyFont="1" applyFill="1" applyBorder="1" applyAlignment="1">
      <alignment horizontal="center"/>
    </xf>
    <xf numFmtId="0" fontId="24" fillId="7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5" fontId="17" fillId="0" borderId="47" xfId="0" applyNumberFormat="1" applyFont="1" applyFill="1" applyBorder="1" applyAlignment="1">
      <alignment horizontal="center"/>
    </xf>
    <xf numFmtId="165" fontId="17" fillId="0" borderId="47" xfId="1" applyNumberFormat="1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5" fillId="0" borderId="10" xfId="0" quotePrefix="1" applyFont="1" applyFill="1" applyBorder="1" applyAlignment="1" applyProtection="1">
      <alignment horizontal="center"/>
    </xf>
    <xf numFmtId="0" fontId="5" fillId="10" borderId="10" xfId="0" quotePrefix="1" applyFont="1" applyFill="1" applyBorder="1" applyAlignment="1" applyProtection="1">
      <alignment horizontal="center"/>
    </xf>
    <xf numFmtId="0" fontId="5" fillId="0" borderId="16" xfId="0" quotePrefix="1" applyFont="1" applyFill="1" applyBorder="1" applyAlignment="1" applyProtection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0"/>
  <sheetViews>
    <sheetView tabSelected="1" zoomScale="70" zoomScaleNormal="70" workbookViewId="0">
      <selection sqref="A1:L1"/>
    </sheetView>
  </sheetViews>
  <sheetFormatPr baseColWidth="10" defaultRowHeight="19.5"/>
  <cols>
    <col min="1" max="1" width="37.7109375" style="35" bestFit="1" customWidth="1"/>
    <col min="2" max="2" width="9.7109375" style="35" customWidth="1"/>
    <col min="3" max="10" width="6.7109375" style="51" customWidth="1"/>
    <col min="11" max="11" width="6.28515625" style="35" customWidth="1"/>
    <col min="12" max="12" width="8.28515625" style="35" customWidth="1"/>
    <col min="13" max="13" width="7.140625" style="52" customWidth="1"/>
    <col min="14" max="14" width="12.85546875" style="35" hidden="1" customWidth="1"/>
    <col min="15" max="15" width="11.42578125" style="1" customWidth="1"/>
    <col min="16" max="16384" width="11.42578125" style="1"/>
  </cols>
  <sheetData>
    <row r="1" spans="1:61" ht="30.75">
      <c r="A1" s="153" t="s">
        <v>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40"/>
      <c r="N1" s="1"/>
    </row>
    <row r="2" spans="1:61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40"/>
      <c r="N2" s="1"/>
    </row>
    <row r="3" spans="1:61" ht="20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0"/>
      <c r="N3" s="1"/>
    </row>
    <row r="4" spans="1:61" ht="26.25" thickBot="1">
      <c r="A4" s="154" t="s">
        <v>72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  <c r="M4" s="40"/>
      <c r="N4" s="1"/>
    </row>
    <row r="5" spans="1:61" ht="26.25" thickBot="1">
      <c r="A5" s="154" t="s">
        <v>32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  <c r="M5" s="40"/>
      <c r="N5" s="1"/>
    </row>
    <row r="6" spans="1:61" ht="37.5">
      <c r="A6" s="157" t="s">
        <v>11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40"/>
      <c r="N6" s="1"/>
    </row>
    <row r="7" spans="1:61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40"/>
      <c r="N7" s="1"/>
    </row>
    <row r="8" spans="1:61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40"/>
      <c r="N8" s="1"/>
    </row>
    <row r="9" spans="1:61">
      <c r="A9" s="159" t="s">
        <v>73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40"/>
      <c r="N9" s="1"/>
    </row>
    <row r="10" spans="1:61" ht="20.25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0"/>
      <c r="N10" s="1"/>
    </row>
    <row r="11" spans="1:61" ht="20.25" thickBot="1">
      <c r="A11" s="150" t="s">
        <v>53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  <c r="M11" s="40"/>
      <c r="N11" s="1"/>
    </row>
    <row r="12" spans="1:61" s="3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39" t="s">
        <v>12</v>
      </c>
      <c r="M12" s="41" t="s">
        <v>42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s="82" customFormat="1">
      <c r="A13" s="109" t="s">
        <v>50</v>
      </c>
      <c r="B13" s="74" t="s">
        <v>26</v>
      </c>
      <c r="C13" s="75">
        <v>5</v>
      </c>
      <c r="D13" s="76">
        <v>40</v>
      </c>
      <c r="E13" s="76">
        <v>36</v>
      </c>
      <c r="F13" s="108">
        <f t="shared" ref="F13:F40" si="0">SUM(D13+E13)</f>
        <v>76</v>
      </c>
      <c r="G13" s="78">
        <f t="shared" ref="G13:G40" si="1">(F13-C13)</f>
        <v>71</v>
      </c>
      <c r="H13" s="76">
        <v>37</v>
      </c>
      <c r="I13" s="77">
        <v>36</v>
      </c>
      <c r="J13" s="77">
        <f t="shared" ref="J13:J40" si="2">SUM(H13:I13)</f>
        <v>73</v>
      </c>
      <c r="K13" s="79">
        <f t="shared" ref="K13:K40" si="3">+(J13-C13)</f>
        <v>68</v>
      </c>
      <c r="L13" s="80">
        <f t="shared" ref="L13:L40" si="4">SUM(G13+K13)</f>
        <v>139</v>
      </c>
      <c r="M13" s="81">
        <f t="shared" ref="M13:M40" si="5">(F13+J13)</f>
        <v>149</v>
      </c>
      <c r="N13" s="92">
        <v>21943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s="82" customFormat="1">
      <c r="A14" s="109" t="s">
        <v>36</v>
      </c>
      <c r="B14" s="74" t="s">
        <v>27</v>
      </c>
      <c r="C14" s="75">
        <v>3</v>
      </c>
      <c r="D14" s="76">
        <v>40</v>
      </c>
      <c r="E14" s="76">
        <v>34</v>
      </c>
      <c r="F14" s="108">
        <f t="shared" si="0"/>
        <v>74</v>
      </c>
      <c r="G14" s="78">
        <f t="shared" si="1"/>
        <v>71</v>
      </c>
      <c r="H14" s="76">
        <v>38</v>
      </c>
      <c r="I14" s="77">
        <v>34</v>
      </c>
      <c r="J14" s="77">
        <f t="shared" si="2"/>
        <v>72</v>
      </c>
      <c r="K14" s="79">
        <f t="shared" si="3"/>
        <v>69</v>
      </c>
      <c r="L14" s="80">
        <f t="shared" si="4"/>
        <v>140</v>
      </c>
      <c r="M14" s="81">
        <f t="shared" si="5"/>
        <v>146</v>
      </c>
      <c r="N14" s="92">
        <v>25144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s="82" customFormat="1">
      <c r="A15" s="109" t="s">
        <v>51</v>
      </c>
      <c r="B15" s="74" t="s">
        <v>29</v>
      </c>
      <c r="C15" s="75">
        <v>6</v>
      </c>
      <c r="D15" s="76">
        <v>37</v>
      </c>
      <c r="E15" s="76">
        <v>39</v>
      </c>
      <c r="F15" s="108">
        <f t="shared" si="0"/>
        <v>76</v>
      </c>
      <c r="G15" s="78">
        <f t="shared" si="1"/>
        <v>70</v>
      </c>
      <c r="H15" s="76">
        <v>41</v>
      </c>
      <c r="I15" s="77">
        <v>38</v>
      </c>
      <c r="J15" s="77">
        <f t="shared" si="2"/>
        <v>79</v>
      </c>
      <c r="K15" s="79">
        <f t="shared" si="3"/>
        <v>73</v>
      </c>
      <c r="L15" s="80">
        <f t="shared" si="4"/>
        <v>143</v>
      </c>
      <c r="M15" s="81">
        <f t="shared" si="5"/>
        <v>155</v>
      </c>
      <c r="N15" s="92">
        <v>21330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s="82" customFormat="1">
      <c r="A16" s="73" t="s">
        <v>128</v>
      </c>
      <c r="B16" s="74" t="s">
        <v>26</v>
      </c>
      <c r="C16" s="75">
        <v>9</v>
      </c>
      <c r="D16" s="76">
        <v>39</v>
      </c>
      <c r="E16" s="76">
        <v>43</v>
      </c>
      <c r="F16" s="77">
        <f t="shared" si="0"/>
        <v>82</v>
      </c>
      <c r="G16" s="78">
        <f t="shared" si="1"/>
        <v>73</v>
      </c>
      <c r="H16" s="76">
        <v>40</v>
      </c>
      <c r="I16" s="77">
        <v>40</v>
      </c>
      <c r="J16" s="77">
        <f t="shared" si="2"/>
        <v>80</v>
      </c>
      <c r="K16" s="79">
        <f t="shared" si="3"/>
        <v>71</v>
      </c>
      <c r="L16" s="80">
        <f t="shared" si="4"/>
        <v>144</v>
      </c>
      <c r="M16" s="81">
        <f t="shared" si="5"/>
        <v>162</v>
      </c>
      <c r="N16" s="92">
        <v>37467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s="82" customFormat="1">
      <c r="A17" s="109" t="s">
        <v>144</v>
      </c>
      <c r="B17" s="74" t="s">
        <v>26</v>
      </c>
      <c r="C17" s="75">
        <v>4</v>
      </c>
      <c r="D17" s="76">
        <v>39</v>
      </c>
      <c r="E17" s="76">
        <v>37</v>
      </c>
      <c r="F17" s="108">
        <f t="shared" si="0"/>
        <v>76</v>
      </c>
      <c r="G17" s="78">
        <f t="shared" si="1"/>
        <v>72</v>
      </c>
      <c r="H17" s="76">
        <v>36</v>
      </c>
      <c r="I17" s="77">
        <v>40</v>
      </c>
      <c r="J17" s="77">
        <f t="shared" si="2"/>
        <v>76</v>
      </c>
      <c r="K17" s="79">
        <f t="shared" si="3"/>
        <v>72</v>
      </c>
      <c r="L17" s="80">
        <f t="shared" si="4"/>
        <v>144</v>
      </c>
      <c r="M17" s="81">
        <f t="shared" si="5"/>
        <v>152</v>
      </c>
      <c r="N17" s="92">
        <v>29353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s="82" customFormat="1">
      <c r="A18" s="109" t="s">
        <v>35</v>
      </c>
      <c r="B18" s="74" t="s">
        <v>25</v>
      </c>
      <c r="C18" s="75">
        <v>-1</v>
      </c>
      <c r="D18" s="76">
        <v>35</v>
      </c>
      <c r="E18" s="76">
        <v>38</v>
      </c>
      <c r="F18" s="108">
        <f t="shared" si="0"/>
        <v>73</v>
      </c>
      <c r="G18" s="78">
        <f t="shared" si="1"/>
        <v>74</v>
      </c>
      <c r="H18" s="76">
        <v>37</v>
      </c>
      <c r="I18" s="77">
        <v>34</v>
      </c>
      <c r="J18" s="77">
        <f t="shared" si="2"/>
        <v>71</v>
      </c>
      <c r="K18" s="79">
        <f t="shared" si="3"/>
        <v>72</v>
      </c>
      <c r="L18" s="80">
        <f t="shared" si="4"/>
        <v>146</v>
      </c>
      <c r="M18" s="81">
        <f t="shared" si="5"/>
        <v>144</v>
      </c>
      <c r="N18" s="92">
        <v>26822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s="82" customFormat="1">
      <c r="A19" s="73" t="s">
        <v>136</v>
      </c>
      <c r="B19" s="74" t="s">
        <v>26</v>
      </c>
      <c r="C19" s="75">
        <v>0</v>
      </c>
      <c r="D19" s="76">
        <v>40</v>
      </c>
      <c r="E19" s="76">
        <v>37</v>
      </c>
      <c r="F19" s="77">
        <f t="shared" si="0"/>
        <v>77</v>
      </c>
      <c r="G19" s="78">
        <f t="shared" si="1"/>
        <v>77</v>
      </c>
      <c r="H19" s="76">
        <v>35</v>
      </c>
      <c r="I19" s="77">
        <v>35</v>
      </c>
      <c r="J19" s="77">
        <f t="shared" si="2"/>
        <v>70</v>
      </c>
      <c r="K19" s="79">
        <f t="shared" si="3"/>
        <v>70</v>
      </c>
      <c r="L19" s="80">
        <f t="shared" si="4"/>
        <v>147</v>
      </c>
      <c r="M19" s="81">
        <f t="shared" si="5"/>
        <v>147</v>
      </c>
      <c r="N19" s="92">
        <v>29431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s="82" customFormat="1">
      <c r="A20" s="73" t="s">
        <v>45</v>
      </c>
      <c r="B20" s="74" t="s">
        <v>39</v>
      </c>
      <c r="C20" s="75">
        <v>5</v>
      </c>
      <c r="D20" s="76">
        <v>43</v>
      </c>
      <c r="E20" s="76">
        <v>37</v>
      </c>
      <c r="F20" s="77">
        <f t="shared" si="0"/>
        <v>80</v>
      </c>
      <c r="G20" s="78">
        <f t="shared" si="1"/>
        <v>75</v>
      </c>
      <c r="H20" s="76">
        <v>43</v>
      </c>
      <c r="I20" s="77">
        <v>35</v>
      </c>
      <c r="J20" s="77">
        <f t="shared" si="2"/>
        <v>78</v>
      </c>
      <c r="K20" s="79">
        <f t="shared" si="3"/>
        <v>73</v>
      </c>
      <c r="L20" s="80">
        <f t="shared" si="4"/>
        <v>148</v>
      </c>
      <c r="M20" s="81">
        <f t="shared" si="5"/>
        <v>158</v>
      </c>
      <c r="N20" s="92">
        <v>28522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s="82" customFormat="1">
      <c r="A21" s="73" t="s">
        <v>44</v>
      </c>
      <c r="B21" s="74" t="s">
        <v>21</v>
      </c>
      <c r="C21" s="75">
        <v>7</v>
      </c>
      <c r="D21" s="76">
        <v>44</v>
      </c>
      <c r="E21" s="76">
        <v>43</v>
      </c>
      <c r="F21" s="77">
        <f t="shared" si="0"/>
        <v>87</v>
      </c>
      <c r="G21" s="78">
        <f t="shared" si="1"/>
        <v>80</v>
      </c>
      <c r="H21" s="76">
        <v>41</v>
      </c>
      <c r="I21" s="77">
        <v>35</v>
      </c>
      <c r="J21" s="77">
        <f t="shared" si="2"/>
        <v>76</v>
      </c>
      <c r="K21" s="79">
        <f t="shared" si="3"/>
        <v>69</v>
      </c>
      <c r="L21" s="80">
        <f t="shared" si="4"/>
        <v>149</v>
      </c>
      <c r="M21" s="81">
        <f t="shared" si="5"/>
        <v>163</v>
      </c>
      <c r="N21" s="92">
        <v>27658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s="82" customFormat="1">
      <c r="A22" s="73" t="s">
        <v>138</v>
      </c>
      <c r="B22" s="74" t="s">
        <v>24</v>
      </c>
      <c r="C22" s="75">
        <v>4</v>
      </c>
      <c r="D22" s="76">
        <v>44</v>
      </c>
      <c r="E22" s="76">
        <v>35</v>
      </c>
      <c r="F22" s="77">
        <f t="shared" si="0"/>
        <v>79</v>
      </c>
      <c r="G22" s="78">
        <f t="shared" si="1"/>
        <v>75</v>
      </c>
      <c r="H22" s="76">
        <v>40</v>
      </c>
      <c r="I22" s="77">
        <v>38</v>
      </c>
      <c r="J22" s="77">
        <f t="shared" si="2"/>
        <v>78</v>
      </c>
      <c r="K22" s="79">
        <f t="shared" si="3"/>
        <v>74</v>
      </c>
      <c r="L22" s="80">
        <f t="shared" si="4"/>
        <v>149</v>
      </c>
      <c r="M22" s="81">
        <f t="shared" si="5"/>
        <v>157</v>
      </c>
      <c r="N22" s="92">
        <v>28240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s="82" customFormat="1">
      <c r="A23" s="109" t="s">
        <v>131</v>
      </c>
      <c r="B23" s="74" t="s">
        <v>26</v>
      </c>
      <c r="C23" s="75">
        <v>0</v>
      </c>
      <c r="D23" s="76">
        <v>37</v>
      </c>
      <c r="E23" s="76">
        <v>38</v>
      </c>
      <c r="F23" s="108">
        <f t="shared" si="0"/>
        <v>75</v>
      </c>
      <c r="G23" s="78">
        <f t="shared" si="1"/>
        <v>75</v>
      </c>
      <c r="H23" s="76">
        <v>40</v>
      </c>
      <c r="I23" s="77">
        <v>35</v>
      </c>
      <c r="J23" s="77">
        <f t="shared" si="2"/>
        <v>75</v>
      </c>
      <c r="K23" s="79">
        <f t="shared" si="3"/>
        <v>75</v>
      </c>
      <c r="L23" s="80">
        <f t="shared" si="4"/>
        <v>150</v>
      </c>
      <c r="M23" s="81">
        <f t="shared" si="5"/>
        <v>150</v>
      </c>
      <c r="N23" s="92">
        <v>32333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s="82" customFormat="1">
      <c r="A24" s="109" t="s">
        <v>140</v>
      </c>
      <c r="B24" s="74" t="s">
        <v>26</v>
      </c>
      <c r="C24" s="75">
        <v>3</v>
      </c>
      <c r="D24" s="76">
        <v>40</v>
      </c>
      <c r="E24" s="76">
        <v>36</v>
      </c>
      <c r="F24" s="108">
        <f t="shared" si="0"/>
        <v>76</v>
      </c>
      <c r="G24" s="78">
        <f t="shared" si="1"/>
        <v>73</v>
      </c>
      <c r="H24" s="76">
        <v>41</v>
      </c>
      <c r="I24" s="77">
        <v>39</v>
      </c>
      <c r="J24" s="77">
        <f t="shared" si="2"/>
        <v>80</v>
      </c>
      <c r="K24" s="79">
        <f t="shared" si="3"/>
        <v>77</v>
      </c>
      <c r="L24" s="80">
        <f t="shared" si="4"/>
        <v>150</v>
      </c>
      <c r="M24" s="81">
        <f t="shared" si="5"/>
        <v>156</v>
      </c>
      <c r="N24" s="92">
        <v>23870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s="82" customFormat="1">
      <c r="A25" s="73" t="s">
        <v>151</v>
      </c>
      <c r="B25" s="74" t="s">
        <v>30</v>
      </c>
      <c r="C25" s="75">
        <v>8</v>
      </c>
      <c r="D25" s="76">
        <v>42</v>
      </c>
      <c r="E25" s="76">
        <v>39</v>
      </c>
      <c r="F25" s="77">
        <f t="shared" si="0"/>
        <v>81</v>
      </c>
      <c r="G25" s="78">
        <f t="shared" si="1"/>
        <v>73</v>
      </c>
      <c r="H25" s="76">
        <v>43</v>
      </c>
      <c r="I25" s="77">
        <v>42</v>
      </c>
      <c r="J25" s="77">
        <f t="shared" si="2"/>
        <v>85</v>
      </c>
      <c r="K25" s="79">
        <f t="shared" si="3"/>
        <v>77</v>
      </c>
      <c r="L25" s="80">
        <f t="shared" si="4"/>
        <v>150</v>
      </c>
      <c r="M25" s="81">
        <f t="shared" si="5"/>
        <v>166</v>
      </c>
      <c r="N25" s="92">
        <v>24009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s="82" customFormat="1">
      <c r="A26" s="73" t="s">
        <v>143</v>
      </c>
      <c r="B26" s="74" t="s">
        <v>26</v>
      </c>
      <c r="C26" s="75">
        <v>4</v>
      </c>
      <c r="D26" s="76">
        <v>41</v>
      </c>
      <c r="E26" s="76">
        <v>41</v>
      </c>
      <c r="F26" s="77">
        <f t="shared" si="0"/>
        <v>82</v>
      </c>
      <c r="G26" s="78">
        <f t="shared" si="1"/>
        <v>78</v>
      </c>
      <c r="H26" s="76">
        <v>40</v>
      </c>
      <c r="I26" s="77">
        <v>37</v>
      </c>
      <c r="J26" s="77">
        <f t="shared" si="2"/>
        <v>77</v>
      </c>
      <c r="K26" s="79">
        <f t="shared" si="3"/>
        <v>73</v>
      </c>
      <c r="L26" s="80">
        <f t="shared" si="4"/>
        <v>151</v>
      </c>
      <c r="M26" s="81">
        <f t="shared" si="5"/>
        <v>159</v>
      </c>
      <c r="N26" s="92">
        <v>26357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s="82" customFormat="1">
      <c r="A27" s="73" t="s">
        <v>145</v>
      </c>
      <c r="B27" s="74" t="s">
        <v>30</v>
      </c>
      <c r="C27" s="75">
        <v>6</v>
      </c>
      <c r="D27" s="76">
        <v>43</v>
      </c>
      <c r="E27" s="76">
        <v>37</v>
      </c>
      <c r="F27" s="77">
        <f t="shared" si="0"/>
        <v>80</v>
      </c>
      <c r="G27" s="78">
        <f t="shared" si="1"/>
        <v>74</v>
      </c>
      <c r="H27" s="76">
        <v>43</v>
      </c>
      <c r="I27" s="77">
        <v>40</v>
      </c>
      <c r="J27" s="77">
        <f t="shared" si="2"/>
        <v>83</v>
      </c>
      <c r="K27" s="79">
        <f t="shared" si="3"/>
        <v>77</v>
      </c>
      <c r="L27" s="80">
        <f t="shared" si="4"/>
        <v>151</v>
      </c>
      <c r="M27" s="81">
        <f t="shared" si="5"/>
        <v>163</v>
      </c>
      <c r="N27" s="92">
        <v>26638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s="82" customFormat="1">
      <c r="A28" s="73" t="s">
        <v>135</v>
      </c>
      <c r="B28" s="74" t="s">
        <v>21</v>
      </c>
      <c r="C28" s="75">
        <v>0</v>
      </c>
      <c r="D28" s="76">
        <v>41</v>
      </c>
      <c r="E28" s="76">
        <v>37</v>
      </c>
      <c r="F28" s="77">
        <f t="shared" si="0"/>
        <v>78</v>
      </c>
      <c r="G28" s="78">
        <f t="shared" si="1"/>
        <v>78</v>
      </c>
      <c r="H28" s="76">
        <v>37</v>
      </c>
      <c r="I28" s="77">
        <v>37</v>
      </c>
      <c r="J28" s="77">
        <f t="shared" si="2"/>
        <v>74</v>
      </c>
      <c r="K28" s="79">
        <f t="shared" si="3"/>
        <v>74</v>
      </c>
      <c r="L28" s="80">
        <f t="shared" si="4"/>
        <v>152</v>
      </c>
      <c r="M28" s="81">
        <f t="shared" si="5"/>
        <v>152</v>
      </c>
      <c r="N28" s="92">
        <v>34095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s="82" customFormat="1">
      <c r="A29" s="73" t="s">
        <v>137</v>
      </c>
      <c r="B29" s="74" t="s">
        <v>25</v>
      </c>
      <c r="C29" s="75">
        <v>2</v>
      </c>
      <c r="D29" s="76">
        <v>40</v>
      </c>
      <c r="E29" s="76">
        <v>38</v>
      </c>
      <c r="F29" s="77">
        <f t="shared" si="0"/>
        <v>78</v>
      </c>
      <c r="G29" s="78">
        <f t="shared" si="1"/>
        <v>76</v>
      </c>
      <c r="H29" s="76">
        <v>38</v>
      </c>
      <c r="I29" s="77">
        <v>40</v>
      </c>
      <c r="J29" s="77">
        <f t="shared" si="2"/>
        <v>78</v>
      </c>
      <c r="K29" s="79">
        <f t="shared" si="3"/>
        <v>76</v>
      </c>
      <c r="L29" s="80">
        <f t="shared" si="4"/>
        <v>152</v>
      </c>
      <c r="M29" s="81">
        <f t="shared" si="5"/>
        <v>156</v>
      </c>
      <c r="N29" s="92">
        <v>22291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s="82" customFormat="1">
      <c r="A30" s="109" t="s">
        <v>129</v>
      </c>
      <c r="B30" s="74" t="s">
        <v>26</v>
      </c>
      <c r="C30" s="75">
        <v>4</v>
      </c>
      <c r="D30" s="76">
        <v>37</v>
      </c>
      <c r="E30" s="76">
        <v>38</v>
      </c>
      <c r="F30" s="108">
        <f t="shared" si="0"/>
        <v>75</v>
      </c>
      <c r="G30" s="78">
        <f t="shared" si="1"/>
        <v>71</v>
      </c>
      <c r="H30" s="76">
        <v>43</v>
      </c>
      <c r="I30" s="77">
        <v>42</v>
      </c>
      <c r="J30" s="77">
        <f t="shared" si="2"/>
        <v>85</v>
      </c>
      <c r="K30" s="79">
        <f t="shared" si="3"/>
        <v>81</v>
      </c>
      <c r="L30" s="80">
        <f t="shared" si="4"/>
        <v>152</v>
      </c>
      <c r="M30" s="81">
        <f t="shared" si="5"/>
        <v>160</v>
      </c>
      <c r="N30" s="92">
        <v>29128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s="82" customFormat="1">
      <c r="A31" s="73" t="s">
        <v>139</v>
      </c>
      <c r="B31" s="74" t="s">
        <v>24</v>
      </c>
      <c r="C31" s="75">
        <v>3</v>
      </c>
      <c r="D31" s="76">
        <v>42</v>
      </c>
      <c r="E31" s="76">
        <v>40</v>
      </c>
      <c r="F31" s="77">
        <f t="shared" si="0"/>
        <v>82</v>
      </c>
      <c r="G31" s="78">
        <f t="shared" si="1"/>
        <v>79</v>
      </c>
      <c r="H31" s="76">
        <v>39</v>
      </c>
      <c r="I31" s="77">
        <v>40</v>
      </c>
      <c r="J31" s="77">
        <f t="shared" si="2"/>
        <v>79</v>
      </c>
      <c r="K31" s="79">
        <f t="shared" si="3"/>
        <v>76</v>
      </c>
      <c r="L31" s="80">
        <f t="shared" si="4"/>
        <v>155</v>
      </c>
      <c r="M31" s="81">
        <f t="shared" si="5"/>
        <v>161</v>
      </c>
      <c r="N31" s="93">
        <v>34171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s="82" customFormat="1">
      <c r="A32" s="73" t="s">
        <v>28</v>
      </c>
      <c r="B32" s="74" t="s">
        <v>29</v>
      </c>
      <c r="C32" s="75">
        <v>3</v>
      </c>
      <c r="D32" s="76">
        <v>40</v>
      </c>
      <c r="E32" s="76">
        <v>42</v>
      </c>
      <c r="F32" s="77">
        <f t="shared" si="0"/>
        <v>82</v>
      </c>
      <c r="G32" s="78">
        <f t="shared" si="1"/>
        <v>79</v>
      </c>
      <c r="H32" s="76">
        <v>39</v>
      </c>
      <c r="I32" s="77">
        <v>40</v>
      </c>
      <c r="J32" s="77">
        <f t="shared" si="2"/>
        <v>79</v>
      </c>
      <c r="K32" s="79">
        <f t="shared" si="3"/>
        <v>76</v>
      </c>
      <c r="L32" s="80">
        <f t="shared" si="4"/>
        <v>155</v>
      </c>
      <c r="M32" s="81">
        <f t="shared" si="5"/>
        <v>161</v>
      </c>
      <c r="N32" s="92">
        <v>21180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s="82" customFormat="1">
      <c r="A33" s="73" t="s">
        <v>148</v>
      </c>
      <c r="B33" s="74" t="s">
        <v>27</v>
      </c>
      <c r="C33" s="75">
        <v>7</v>
      </c>
      <c r="D33" s="76">
        <v>43</v>
      </c>
      <c r="E33" s="76">
        <v>46</v>
      </c>
      <c r="F33" s="77">
        <f t="shared" si="0"/>
        <v>89</v>
      </c>
      <c r="G33" s="78">
        <f t="shared" si="1"/>
        <v>82</v>
      </c>
      <c r="H33" s="76">
        <v>41</v>
      </c>
      <c r="I33" s="77">
        <v>40</v>
      </c>
      <c r="J33" s="77">
        <f t="shared" si="2"/>
        <v>81</v>
      </c>
      <c r="K33" s="79">
        <f t="shared" si="3"/>
        <v>74</v>
      </c>
      <c r="L33" s="80">
        <f t="shared" si="4"/>
        <v>156</v>
      </c>
      <c r="M33" s="81">
        <f t="shared" si="5"/>
        <v>170</v>
      </c>
      <c r="N33" s="92">
        <v>28013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s="82" customFormat="1">
      <c r="A34" s="73" t="s">
        <v>38</v>
      </c>
      <c r="B34" s="74" t="s">
        <v>21</v>
      </c>
      <c r="C34" s="75">
        <v>8</v>
      </c>
      <c r="D34" s="76">
        <v>41</v>
      </c>
      <c r="E34" s="76">
        <v>46</v>
      </c>
      <c r="F34" s="77">
        <f t="shared" si="0"/>
        <v>87</v>
      </c>
      <c r="G34" s="78">
        <f t="shared" si="1"/>
        <v>79</v>
      </c>
      <c r="H34" s="76">
        <v>45</v>
      </c>
      <c r="I34" s="77">
        <v>42</v>
      </c>
      <c r="J34" s="77">
        <f t="shared" si="2"/>
        <v>87</v>
      </c>
      <c r="K34" s="79">
        <f t="shared" si="3"/>
        <v>79</v>
      </c>
      <c r="L34" s="80">
        <f t="shared" si="4"/>
        <v>158</v>
      </c>
      <c r="M34" s="81">
        <f t="shared" si="5"/>
        <v>174</v>
      </c>
      <c r="N34" s="92">
        <v>21940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s="82" customFormat="1">
      <c r="A35" s="73" t="s">
        <v>49</v>
      </c>
      <c r="B35" s="74" t="s">
        <v>23</v>
      </c>
      <c r="C35" s="75">
        <v>3</v>
      </c>
      <c r="D35" s="76">
        <v>46</v>
      </c>
      <c r="E35" s="76">
        <v>39</v>
      </c>
      <c r="F35" s="77">
        <f t="shared" si="0"/>
        <v>85</v>
      </c>
      <c r="G35" s="78">
        <f t="shared" si="1"/>
        <v>82</v>
      </c>
      <c r="H35" s="76">
        <v>40</v>
      </c>
      <c r="I35" s="77">
        <v>40</v>
      </c>
      <c r="J35" s="77">
        <f t="shared" si="2"/>
        <v>80</v>
      </c>
      <c r="K35" s="79">
        <f t="shared" si="3"/>
        <v>77</v>
      </c>
      <c r="L35" s="80">
        <f t="shared" si="4"/>
        <v>159</v>
      </c>
      <c r="M35" s="81">
        <f t="shared" si="5"/>
        <v>165</v>
      </c>
      <c r="N35" s="93">
        <v>29973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s="82" customFormat="1">
      <c r="A36" s="73" t="s">
        <v>150</v>
      </c>
      <c r="B36" s="74" t="s">
        <v>30</v>
      </c>
      <c r="C36" s="75">
        <v>8</v>
      </c>
      <c r="D36" s="76">
        <v>45</v>
      </c>
      <c r="E36" s="76">
        <v>43</v>
      </c>
      <c r="F36" s="77">
        <f t="shared" si="0"/>
        <v>88</v>
      </c>
      <c r="G36" s="78">
        <f t="shared" si="1"/>
        <v>80</v>
      </c>
      <c r="H36" s="76">
        <v>40</v>
      </c>
      <c r="I36" s="77">
        <v>47</v>
      </c>
      <c r="J36" s="77">
        <f t="shared" si="2"/>
        <v>87</v>
      </c>
      <c r="K36" s="79">
        <f t="shared" si="3"/>
        <v>79</v>
      </c>
      <c r="L36" s="80">
        <f t="shared" si="4"/>
        <v>159</v>
      </c>
      <c r="M36" s="81">
        <f t="shared" si="5"/>
        <v>175</v>
      </c>
      <c r="N36" s="92">
        <v>23787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s="82" customFormat="1">
      <c r="A37" s="73" t="s">
        <v>22</v>
      </c>
      <c r="B37" s="74" t="s">
        <v>23</v>
      </c>
      <c r="C37" s="75">
        <v>2</v>
      </c>
      <c r="D37" s="76">
        <v>43</v>
      </c>
      <c r="E37" s="76">
        <v>38</v>
      </c>
      <c r="F37" s="77">
        <f t="shared" si="0"/>
        <v>81</v>
      </c>
      <c r="G37" s="78">
        <f t="shared" si="1"/>
        <v>79</v>
      </c>
      <c r="H37" s="76">
        <v>40</v>
      </c>
      <c r="I37" s="77">
        <v>43</v>
      </c>
      <c r="J37" s="77">
        <f t="shared" si="2"/>
        <v>83</v>
      </c>
      <c r="K37" s="79">
        <f t="shared" si="3"/>
        <v>81</v>
      </c>
      <c r="L37" s="80">
        <f t="shared" si="4"/>
        <v>160</v>
      </c>
      <c r="M37" s="81">
        <f t="shared" si="5"/>
        <v>164</v>
      </c>
      <c r="N37" s="93">
        <v>26222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s="82" customFormat="1">
      <c r="A38" s="73" t="s">
        <v>146</v>
      </c>
      <c r="B38" s="74" t="s">
        <v>21</v>
      </c>
      <c r="C38" s="75">
        <v>6</v>
      </c>
      <c r="D38" s="76">
        <v>44</v>
      </c>
      <c r="E38" s="76">
        <v>38</v>
      </c>
      <c r="F38" s="77">
        <f t="shared" si="0"/>
        <v>82</v>
      </c>
      <c r="G38" s="78">
        <f t="shared" si="1"/>
        <v>76</v>
      </c>
      <c r="H38" s="76">
        <v>47</v>
      </c>
      <c r="I38" s="77">
        <v>44</v>
      </c>
      <c r="J38" s="77">
        <f t="shared" si="2"/>
        <v>91</v>
      </c>
      <c r="K38" s="79">
        <f t="shared" si="3"/>
        <v>85</v>
      </c>
      <c r="L38" s="80">
        <f t="shared" si="4"/>
        <v>161</v>
      </c>
      <c r="M38" s="81">
        <f t="shared" si="5"/>
        <v>173</v>
      </c>
      <c r="N38" s="92">
        <v>25706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s="82" customFormat="1">
      <c r="A39" s="73" t="s">
        <v>147</v>
      </c>
      <c r="B39" s="74" t="s">
        <v>27</v>
      </c>
      <c r="C39" s="75">
        <v>6</v>
      </c>
      <c r="D39" s="76">
        <v>41</v>
      </c>
      <c r="E39" s="76">
        <v>43</v>
      </c>
      <c r="F39" s="77">
        <f t="shared" si="0"/>
        <v>84</v>
      </c>
      <c r="G39" s="78">
        <f t="shared" si="1"/>
        <v>78</v>
      </c>
      <c r="H39" s="76">
        <v>44</v>
      </c>
      <c r="I39" s="77">
        <v>46</v>
      </c>
      <c r="J39" s="77">
        <f t="shared" si="2"/>
        <v>90</v>
      </c>
      <c r="K39" s="79">
        <f t="shared" si="3"/>
        <v>84</v>
      </c>
      <c r="L39" s="80">
        <f t="shared" si="4"/>
        <v>162</v>
      </c>
      <c r="M39" s="81">
        <f t="shared" si="5"/>
        <v>174</v>
      </c>
      <c r="N39" s="92">
        <v>32439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s="82" customFormat="1">
      <c r="A40" s="73" t="s">
        <v>40</v>
      </c>
      <c r="B40" s="74" t="s">
        <v>27</v>
      </c>
      <c r="C40" s="75">
        <v>7</v>
      </c>
      <c r="D40" s="76">
        <v>43</v>
      </c>
      <c r="E40" s="76">
        <v>44</v>
      </c>
      <c r="F40" s="77">
        <f t="shared" si="0"/>
        <v>87</v>
      </c>
      <c r="G40" s="78">
        <f t="shared" si="1"/>
        <v>80</v>
      </c>
      <c r="H40" s="76">
        <v>46</v>
      </c>
      <c r="I40" s="77">
        <v>44</v>
      </c>
      <c r="J40" s="77">
        <f t="shared" si="2"/>
        <v>90</v>
      </c>
      <c r="K40" s="79">
        <f t="shared" si="3"/>
        <v>83</v>
      </c>
      <c r="L40" s="80">
        <f t="shared" si="4"/>
        <v>163</v>
      </c>
      <c r="M40" s="81">
        <f t="shared" si="5"/>
        <v>177</v>
      </c>
      <c r="N40" s="92">
        <v>33052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s="82" customFormat="1">
      <c r="A41" s="94" t="s">
        <v>142</v>
      </c>
      <c r="B41" s="74" t="s">
        <v>23</v>
      </c>
      <c r="C41" s="75">
        <v>4</v>
      </c>
      <c r="D41" s="76" t="s">
        <v>13</v>
      </c>
      <c r="E41" s="76" t="s">
        <v>13</v>
      </c>
      <c r="F41" s="76" t="s">
        <v>13</v>
      </c>
      <c r="G41" s="98" t="s">
        <v>13</v>
      </c>
      <c r="H41" s="76" t="s">
        <v>13</v>
      </c>
      <c r="I41" s="76" t="s">
        <v>13</v>
      </c>
      <c r="J41" s="76" t="s">
        <v>13</v>
      </c>
      <c r="K41" s="99" t="s">
        <v>13</v>
      </c>
      <c r="L41" s="100" t="s">
        <v>13</v>
      </c>
      <c r="M41" s="101" t="s">
        <v>13</v>
      </c>
      <c r="N41" s="93">
        <v>37079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s="82" customFormat="1">
      <c r="A42" s="94" t="s">
        <v>123</v>
      </c>
      <c r="B42" s="74" t="s">
        <v>29</v>
      </c>
      <c r="C42" s="75">
        <v>5</v>
      </c>
      <c r="D42" s="76" t="s">
        <v>13</v>
      </c>
      <c r="E42" s="76" t="s">
        <v>13</v>
      </c>
      <c r="F42" s="76" t="s">
        <v>13</v>
      </c>
      <c r="G42" s="98" t="s">
        <v>13</v>
      </c>
      <c r="H42" s="76" t="s">
        <v>13</v>
      </c>
      <c r="I42" s="76" t="s">
        <v>13</v>
      </c>
      <c r="J42" s="76" t="s">
        <v>13</v>
      </c>
      <c r="K42" s="99" t="s">
        <v>13</v>
      </c>
      <c r="L42" s="100" t="s">
        <v>13</v>
      </c>
      <c r="M42" s="101" t="s">
        <v>13</v>
      </c>
      <c r="N42" s="92">
        <v>32490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s="82" customFormat="1">
      <c r="A43" s="94" t="s">
        <v>115</v>
      </c>
      <c r="B43" s="74" t="s">
        <v>21</v>
      </c>
      <c r="C43" s="75">
        <v>8</v>
      </c>
      <c r="D43" s="76" t="s">
        <v>13</v>
      </c>
      <c r="E43" s="76" t="s">
        <v>13</v>
      </c>
      <c r="F43" s="76" t="s">
        <v>13</v>
      </c>
      <c r="G43" s="98" t="s">
        <v>13</v>
      </c>
      <c r="H43" s="76" t="s">
        <v>13</v>
      </c>
      <c r="I43" s="76" t="s">
        <v>13</v>
      </c>
      <c r="J43" s="76" t="s">
        <v>13</v>
      </c>
      <c r="K43" s="99" t="s">
        <v>13</v>
      </c>
      <c r="L43" s="100" t="s">
        <v>13</v>
      </c>
      <c r="M43" s="101" t="s">
        <v>13</v>
      </c>
      <c r="N43" s="92">
        <v>27810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s="82" customFormat="1">
      <c r="A44" s="94" t="s">
        <v>43</v>
      </c>
      <c r="B44" s="74" t="s">
        <v>29</v>
      </c>
      <c r="C44" s="75">
        <v>8</v>
      </c>
      <c r="D44" s="76" t="s">
        <v>13</v>
      </c>
      <c r="E44" s="76" t="s">
        <v>13</v>
      </c>
      <c r="F44" s="76" t="s">
        <v>13</v>
      </c>
      <c r="G44" s="98" t="s">
        <v>13</v>
      </c>
      <c r="H44" s="76" t="s">
        <v>13</v>
      </c>
      <c r="I44" s="76" t="s">
        <v>13</v>
      </c>
      <c r="J44" s="76" t="s">
        <v>13</v>
      </c>
      <c r="K44" s="99" t="s">
        <v>13</v>
      </c>
      <c r="L44" s="100" t="s">
        <v>13</v>
      </c>
      <c r="M44" s="101" t="s">
        <v>13</v>
      </c>
      <c r="N44" s="92">
        <v>24765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s="82" customFormat="1">
      <c r="A45" s="94" t="s">
        <v>152</v>
      </c>
      <c r="B45" s="74" t="s">
        <v>30</v>
      </c>
      <c r="C45" s="75">
        <v>9</v>
      </c>
      <c r="D45" s="76" t="s">
        <v>13</v>
      </c>
      <c r="E45" s="76" t="s">
        <v>13</v>
      </c>
      <c r="F45" s="76" t="s">
        <v>13</v>
      </c>
      <c r="G45" s="98" t="s">
        <v>13</v>
      </c>
      <c r="H45" s="76" t="s">
        <v>13</v>
      </c>
      <c r="I45" s="76" t="s">
        <v>13</v>
      </c>
      <c r="J45" s="76" t="s">
        <v>13</v>
      </c>
      <c r="K45" s="99" t="s">
        <v>13</v>
      </c>
      <c r="L45" s="100" t="s">
        <v>13</v>
      </c>
      <c r="M45" s="101" t="s">
        <v>13</v>
      </c>
      <c r="N45" s="92">
        <v>27756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s="82" customFormat="1">
      <c r="A46" s="73" t="s">
        <v>141</v>
      </c>
      <c r="B46" s="74" t="s">
        <v>37</v>
      </c>
      <c r="C46" s="75">
        <v>4</v>
      </c>
      <c r="D46" s="76">
        <v>45</v>
      </c>
      <c r="E46" s="76">
        <v>37</v>
      </c>
      <c r="F46" s="77">
        <f>SUM(D46+E46)</f>
        <v>82</v>
      </c>
      <c r="G46" s="78">
        <f>(F46-C46)</f>
        <v>78</v>
      </c>
      <c r="H46" s="76" t="s">
        <v>5</v>
      </c>
      <c r="I46" s="77" t="s">
        <v>193</v>
      </c>
      <c r="J46" s="77" t="s">
        <v>194</v>
      </c>
      <c r="K46" s="99" t="s">
        <v>13</v>
      </c>
      <c r="L46" s="100" t="s">
        <v>13</v>
      </c>
      <c r="M46" s="101" t="s">
        <v>13</v>
      </c>
      <c r="N46" s="92">
        <v>28353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s="82" customFormat="1">
      <c r="A47" s="73" t="s">
        <v>149</v>
      </c>
      <c r="B47" s="74" t="s">
        <v>26</v>
      </c>
      <c r="C47" s="75">
        <v>7</v>
      </c>
      <c r="D47" s="76">
        <v>44</v>
      </c>
      <c r="E47" s="76">
        <v>40</v>
      </c>
      <c r="F47" s="77">
        <f>SUM(D47+E47)</f>
        <v>84</v>
      </c>
      <c r="G47" s="78">
        <f>(F47-C47)</f>
        <v>77</v>
      </c>
      <c r="H47" s="76" t="s">
        <v>5</v>
      </c>
      <c r="I47" s="77" t="s">
        <v>193</v>
      </c>
      <c r="J47" s="77" t="s">
        <v>194</v>
      </c>
      <c r="K47" s="99" t="s">
        <v>13</v>
      </c>
      <c r="L47" s="100" t="s">
        <v>13</v>
      </c>
      <c r="M47" s="101" t="s">
        <v>13</v>
      </c>
      <c r="N47" s="92">
        <v>31164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s="82" customFormat="1">
      <c r="A48" s="73" t="s">
        <v>118</v>
      </c>
      <c r="B48" s="74" t="s">
        <v>23</v>
      </c>
      <c r="C48" s="75">
        <v>8</v>
      </c>
      <c r="D48" s="76">
        <v>46</v>
      </c>
      <c r="E48" s="76">
        <v>40</v>
      </c>
      <c r="F48" s="77">
        <f>SUM(D48+E48)</f>
        <v>86</v>
      </c>
      <c r="G48" s="78">
        <f>(F48-C48)</f>
        <v>78</v>
      </c>
      <c r="H48" s="76" t="s">
        <v>5</v>
      </c>
      <c r="I48" s="77" t="s">
        <v>193</v>
      </c>
      <c r="J48" s="77" t="s">
        <v>194</v>
      </c>
      <c r="K48" s="99" t="s">
        <v>13</v>
      </c>
      <c r="L48" s="100" t="s">
        <v>13</v>
      </c>
      <c r="M48" s="101" t="s">
        <v>13</v>
      </c>
      <c r="N48" s="93">
        <v>20847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3:61" s="82" customFormat="1">
      <c r="C49" s="83"/>
      <c r="D49" s="83"/>
      <c r="E49" s="83"/>
      <c r="F49" s="83"/>
      <c r="G49" s="83"/>
      <c r="H49" s="83"/>
      <c r="I49" s="83"/>
      <c r="J49" s="83"/>
      <c r="M49" s="84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3:61" s="82" customFormat="1">
      <c r="C50" s="83"/>
      <c r="D50" s="83"/>
      <c r="E50" s="83"/>
      <c r="F50" s="83"/>
      <c r="G50" s="83"/>
      <c r="H50" s="83"/>
      <c r="I50" s="83"/>
      <c r="J50" s="83"/>
      <c r="M50" s="84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</sheetData>
  <sortState ref="A13:N48">
    <sortCondition ref="L13:L48"/>
    <sortCondition ref="K13:K48"/>
  </sortState>
  <mergeCells count="8">
    <mergeCell ref="A11:L11"/>
    <mergeCell ref="A1:L1"/>
    <mergeCell ref="A2:L2"/>
    <mergeCell ref="A4:L4"/>
    <mergeCell ref="A6:L6"/>
    <mergeCell ref="A8:L8"/>
    <mergeCell ref="A9:L9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"/>
  <sheetViews>
    <sheetView topLeftCell="A70" zoomScale="70" zoomScaleNormal="70" workbookViewId="0">
      <selection activeCell="A70" sqref="A1:IV65536"/>
    </sheetView>
  </sheetViews>
  <sheetFormatPr baseColWidth="10" defaultRowHeight="18.75"/>
  <cols>
    <col min="1" max="1" width="11.42578125" style="1"/>
    <col min="2" max="2" width="11.42578125" style="35"/>
    <col min="3" max="10" width="11.42578125" style="2"/>
    <col min="11" max="12" width="11.42578125" style="1"/>
    <col min="13" max="14" width="11.42578125" style="35"/>
    <col min="15" max="16384" width="11.42578125" style="1"/>
  </cols>
  <sheetData/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8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2.85546875" style="35" hidden="1" customWidth="1"/>
    <col min="14" max="14" width="12.85546875" style="1" customWidth="1"/>
    <col min="15" max="15" width="11.42578125" style="1"/>
    <col min="17" max="16384" width="11.42578125" style="1"/>
  </cols>
  <sheetData>
    <row r="1" spans="1:17" ht="30.75">
      <c r="A1" s="153" t="s">
        <v>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"/>
      <c r="P1" s="1"/>
      <c r="Q1"/>
    </row>
    <row r="2" spans="1:17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"/>
      <c r="P2" s="1"/>
      <c r="Q2"/>
    </row>
    <row r="3" spans="1:17" ht="19.5" thickBot="1">
      <c r="C3" s="1"/>
      <c r="D3" s="1"/>
      <c r="E3" s="1"/>
      <c r="F3" s="1"/>
      <c r="G3" s="1"/>
      <c r="H3" s="1"/>
      <c r="I3" s="1"/>
      <c r="J3" s="1"/>
      <c r="M3" s="1"/>
      <c r="P3" s="1"/>
      <c r="Q3"/>
    </row>
    <row r="4" spans="1:17" ht="26.25" thickBot="1">
      <c r="A4" s="154" t="str">
        <f>'CAB 0-9'!A4:L4</f>
        <v>NECOCHEA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  <c r="M4" s="1"/>
      <c r="P4" s="1"/>
      <c r="Q4"/>
    </row>
    <row r="5" spans="1:17" ht="26.25" thickBot="1">
      <c r="A5" s="154" t="str">
        <f>'CAB 0-9'!A5:L5</f>
        <v>GOLF CLUB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  <c r="M5" s="1"/>
      <c r="P5" s="1"/>
      <c r="Q5"/>
    </row>
    <row r="6" spans="1:17" ht="37.5">
      <c r="A6" s="160" t="s">
        <v>11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"/>
      <c r="P6" s="1"/>
      <c r="Q6"/>
    </row>
    <row r="7" spans="1:17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"/>
      <c r="P7" s="1"/>
      <c r="Q7"/>
    </row>
    <row r="8" spans="1:17" ht="19.5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"/>
      <c r="P8" s="1"/>
      <c r="Q8"/>
    </row>
    <row r="9" spans="1:17" ht="19.5">
      <c r="A9" s="159" t="str">
        <f>'CAB 0-9'!A9:L9</f>
        <v>03 Y 04 DE MARZO DE 2018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"/>
      <c r="P9" s="1"/>
      <c r="Q9"/>
    </row>
    <row r="10" spans="1:17" ht="2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1"/>
    </row>
    <row r="11" spans="1:17" ht="20.25" thickBot="1">
      <c r="A11" s="150" t="s">
        <v>8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  <c r="M11" s="1"/>
    </row>
    <row r="12" spans="1:17" s="3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  <c r="M12" s="72"/>
    </row>
    <row r="13" spans="1:17" ht="19.5">
      <c r="A13" s="128" t="s">
        <v>155</v>
      </c>
      <c r="B13" s="89" t="s">
        <v>27</v>
      </c>
      <c r="C13" s="90">
        <v>10</v>
      </c>
      <c r="D13" s="46">
        <v>43</v>
      </c>
      <c r="E13" s="46">
        <v>40</v>
      </c>
      <c r="F13" s="47">
        <f>SUM(D13+E13)</f>
        <v>83</v>
      </c>
      <c r="G13" s="48">
        <f>(F13-C13)</f>
        <v>73</v>
      </c>
      <c r="H13" s="46">
        <v>41</v>
      </c>
      <c r="I13" s="47">
        <v>40</v>
      </c>
      <c r="J13" s="47">
        <f>SUM(H13:I13)</f>
        <v>81</v>
      </c>
      <c r="K13" s="49">
        <f>+(J13-C13)</f>
        <v>71</v>
      </c>
      <c r="L13" s="200">
        <f>SUM(G13+K13)</f>
        <v>144</v>
      </c>
      <c r="M13" s="198">
        <v>29104</v>
      </c>
      <c r="P13" s="1"/>
      <c r="Q13"/>
    </row>
    <row r="14" spans="1:17" ht="19.5">
      <c r="A14" s="128" t="s">
        <v>88</v>
      </c>
      <c r="B14" s="89" t="s">
        <v>26</v>
      </c>
      <c r="C14" s="90">
        <v>16</v>
      </c>
      <c r="D14" s="46">
        <v>47</v>
      </c>
      <c r="E14" s="46">
        <v>44</v>
      </c>
      <c r="F14" s="47">
        <f>SUM(D14+E14)</f>
        <v>91</v>
      </c>
      <c r="G14" s="48">
        <f>(F14-C14)</f>
        <v>75</v>
      </c>
      <c r="H14" s="46">
        <v>47</v>
      </c>
      <c r="I14" s="47">
        <v>40</v>
      </c>
      <c r="J14" s="47">
        <f>SUM(H14:I14)</f>
        <v>87</v>
      </c>
      <c r="K14" s="49">
        <f>+(J14-C14)</f>
        <v>71</v>
      </c>
      <c r="L14" s="200">
        <f>SUM(G14+K14)</f>
        <v>146</v>
      </c>
      <c r="M14" s="198">
        <v>25046</v>
      </c>
      <c r="P14" s="1"/>
      <c r="Q14"/>
    </row>
    <row r="15" spans="1:17" ht="19.5">
      <c r="A15" s="128" t="s">
        <v>159</v>
      </c>
      <c r="B15" s="89" t="s">
        <v>27</v>
      </c>
      <c r="C15" s="90">
        <v>13</v>
      </c>
      <c r="D15" s="46">
        <v>42</v>
      </c>
      <c r="E15" s="46">
        <v>40</v>
      </c>
      <c r="F15" s="47">
        <f>SUM(D15+E15)</f>
        <v>82</v>
      </c>
      <c r="G15" s="48">
        <f>(F15-C15)</f>
        <v>69</v>
      </c>
      <c r="H15" s="46">
        <v>46</v>
      </c>
      <c r="I15" s="47">
        <v>46</v>
      </c>
      <c r="J15" s="47">
        <f>SUM(H15:I15)</f>
        <v>92</v>
      </c>
      <c r="K15" s="49">
        <f>+(J15-C15)</f>
        <v>79</v>
      </c>
      <c r="L15" s="200">
        <f>SUM(G15+K15)</f>
        <v>148</v>
      </c>
      <c r="M15" s="199">
        <v>28079</v>
      </c>
      <c r="P15" s="1"/>
      <c r="Q15"/>
    </row>
    <row r="16" spans="1:17" ht="19.5">
      <c r="A16" s="128" t="s">
        <v>154</v>
      </c>
      <c r="B16" s="89" t="s">
        <v>24</v>
      </c>
      <c r="C16" s="90">
        <v>10</v>
      </c>
      <c r="D16" s="46">
        <v>44</v>
      </c>
      <c r="E16" s="46">
        <v>44</v>
      </c>
      <c r="F16" s="47">
        <f>SUM(D16+E16)</f>
        <v>88</v>
      </c>
      <c r="G16" s="48">
        <f>(F16-C16)</f>
        <v>78</v>
      </c>
      <c r="H16" s="46">
        <v>40</v>
      </c>
      <c r="I16" s="47">
        <v>42</v>
      </c>
      <c r="J16" s="47">
        <f>SUM(H16:I16)</f>
        <v>82</v>
      </c>
      <c r="K16" s="49">
        <f>+(J16-C16)</f>
        <v>72</v>
      </c>
      <c r="L16" s="200">
        <f>SUM(G16+K16)</f>
        <v>150</v>
      </c>
      <c r="M16" s="198">
        <v>27249</v>
      </c>
      <c r="P16" s="1"/>
      <c r="Q16"/>
    </row>
    <row r="17" spans="1:61" ht="19.5">
      <c r="A17" s="128" t="s">
        <v>41</v>
      </c>
      <c r="B17" s="89" t="s">
        <v>23</v>
      </c>
      <c r="C17" s="90">
        <v>12</v>
      </c>
      <c r="D17" s="46">
        <v>42</v>
      </c>
      <c r="E17" s="46">
        <v>51</v>
      </c>
      <c r="F17" s="47">
        <f>SUM(D17+E17)</f>
        <v>93</v>
      </c>
      <c r="G17" s="48">
        <f>(F17-C17)</f>
        <v>81</v>
      </c>
      <c r="H17" s="46">
        <v>41</v>
      </c>
      <c r="I17" s="47">
        <v>41</v>
      </c>
      <c r="J17" s="47">
        <f>SUM(H17:I17)</f>
        <v>82</v>
      </c>
      <c r="K17" s="49">
        <f>+(J17-C17)</f>
        <v>70</v>
      </c>
      <c r="L17" s="200">
        <f>SUM(G17+K17)</f>
        <v>151</v>
      </c>
      <c r="M17" s="198">
        <v>28331</v>
      </c>
      <c r="P17" s="1"/>
      <c r="Q17"/>
    </row>
    <row r="18" spans="1:61" ht="19.5">
      <c r="A18" s="128" t="s">
        <v>165</v>
      </c>
      <c r="B18" s="89" t="s">
        <v>30</v>
      </c>
      <c r="C18" s="90">
        <v>16</v>
      </c>
      <c r="D18" s="46">
        <v>47</v>
      </c>
      <c r="E18" s="46">
        <v>43</v>
      </c>
      <c r="F18" s="47">
        <f>SUM(D18+E18)</f>
        <v>90</v>
      </c>
      <c r="G18" s="48">
        <f>(F18-C18)</f>
        <v>74</v>
      </c>
      <c r="H18" s="46">
        <v>45</v>
      </c>
      <c r="I18" s="47">
        <v>48</v>
      </c>
      <c r="J18" s="47">
        <f>SUM(H18:I18)</f>
        <v>93</v>
      </c>
      <c r="K18" s="49">
        <f>+(J18-C18)</f>
        <v>77</v>
      </c>
      <c r="L18" s="200">
        <f>SUM(G18+K18)</f>
        <v>151</v>
      </c>
      <c r="M18" s="198">
        <v>24177</v>
      </c>
      <c r="P18" s="1"/>
      <c r="Q18"/>
    </row>
    <row r="19" spans="1:61" ht="19.5">
      <c r="A19" s="128" t="s">
        <v>46</v>
      </c>
      <c r="B19" s="89" t="s">
        <v>23</v>
      </c>
      <c r="C19" s="90">
        <v>14</v>
      </c>
      <c r="D19" s="46">
        <v>47</v>
      </c>
      <c r="E19" s="46">
        <v>46</v>
      </c>
      <c r="F19" s="47">
        <f>SUM(D19+E19)</f>
        <v>93</v>
      </c>
      <c r="G19" s="48">
        <f>(F19-C19)</f>
        <v>79</v>
      </c>
      <c r="H19" s="46">
        <v>44</v>
      </c>
      <c r="I19" s="47">
        <v>45</v>
      </c>
      <c r="J19" s="47">
        <f>SUM(H19:I19)</f>
        <v>89</v>
      </c>
      <c r="K19" s="49">
        <f>+(J19-C19)</f>
        <v>75</v>
      </c>
      <c r="L19" s="200">
        <f>SUM(G19+K19)</f>
        <v>154</v>
      </c>
      <c r="M19" s="198">
        <v>24807</v>
      </c>
      <c r="P19" s="1"/>
      <c r="Q19"/>
    </row>
    <row r="20" spans="1:61" ht="19.5">
      <c r="A20" s="128" t="s">
        <v>160</v>
      </c>
      <c r="B20" s="89" t="s">
        <v>161</v>
      </c>
      <c r="C20" s="90">
        <v>13</v>
      </c>
      <c r="D20" s="46">
        <v>50</v>
      </c>
      <c r="E20" s="46">
        <v>46</v>
      </c>
      <c r="F20" s="47">
        <f>SUM(D20+E20)</f>
        <v>96</v>
      </c>
      <c r="G20" s="48">
        <f>(F20-C20)</f>
        <v>83</v>
      </c>
      <c r="H20" s="46">
        <v>42</v>
      </c>
      <c r="I20" s="47">
        <v>45</v>
      </c>
      <c r="J20" s="47">
        <f>SUM(H20:I20)</f>
        <v>87</v>
      </c>
      <c r="K20" s="49">
        <f>+(J20-C20)</f>
        <v>74</v>
      </c>
      <c r="L20" s="200">
        <f>SUM(G20+K20)</f>
        <v>157</v>
      </c>
      <c r="M20" s="198">
        <v>27815</v>
      </c>
      <c r="P20" s="1"/>
      <c r="Q20"/>
    </row>
    <row r="21" spans="1:61" ht="19.5">
      <c r="A21" s="128" t="s">
        <v>122</v>
      </c>
      <c r="B21" s="89" t="s">
        <v>29</v>
      </c>
      <c r="C21" s="90">
        <v>16</v>
      </c>
      <c r="D21" s="46">
        <v>47</v>
      </c>
      <c r="E21" s="46">
        <v>49</v>
      </c>
      <c r="F21" s="47">
        <f>SUM(D21+E21)</f>
        <v>96</v>
      </c>
      <c r="G21" s="48">
        <f>(F21-C21)</f>
        <v>80</v>
      </c>
      <c r="H21" s="46">
        <v>48</v>
      </c>
      <c r="I21" s="47">
        <v>48</v>
      </c>
      <c r="J21" s="47">
        <f>SUM(H21:I21)</f>
        <v>96</v>
      </c>
      <c r="K21" s="49">
        <f>+(J21-C21)</f>
        <v>80</v>
      </c>
      <c r="L21" s="200">
        <f>SUM(G21+K21)</f>
        <v>160</v>
      </c>
      <c r="M21" s="199">
        <v>22263</v>
      </c>
      <c r="P21" s="1"/>
      <c r="Q21"/>
    </row>
    <row r="22" spans="1:61" ht="19.5">
      <c r="A22" s="128" t="s">
        <v>157</v>
      </c>
      <c r="B22" s="89" t="s">
        <v>21</v>
      </c>
      <c r="C22" s="90">
        <v>12</v>
      </c>
      <c r="D22" s="46">
        <v>51</v>
      </c>
      <c r="E22" s="46">
        <v>50</v>
      </c>
      <c r="F22" s="47">
        <f>SUM(D22+E22)</f>
        <v>101</v>
      </c>
      <c r="G22" s="48">
        <f>(F22-C22)</f>
        <v>89</v>
      </c>
      <c r="H22" s="46">
        <v>43</v>
      </c>
      <c r="I22" s="47">
        <v>41</v>
      </c>
      <c r="J22" s="47">
        <f>SUM(H22:I22)</f>
        <v>84</v>
      </c>
      <c r="K22" s="49">
        <f>+(J22-C22)</f>
        <v>72</v>
      </c>
      <c r="L22" s="200">
        <f>SUM(G22+K22)</f>
        <v>161</v>
      </c>
      <c r="M22" s="198">
        <v>24928</v>
      </c>
      <c r="P22" s="1"/>
      <c r="Q22"/>
    </row>
    <row r="23" spans="1:61" ht="19.5">
      <c r="A23" s="128" t="s">
        <v>156</v>
      </c>
      <c r="B23" s="89" t="s">
        <v>30</v>
      </c>
      <c r="C23" s="90">
        <v>12</v>
      </c>
      <c r="D23" s="46" t="s">
        <v>5</v>
      </c>
      <c r="E23" s="46" t="s">
        <v>193</v>
      </c>
      <c r="F23" s="47" t="s">
        <v>194</v>
      </c>
      <c r="G23" s="95" t="s">
        <v>13</v>
      </c>
      <c r="H23" s="46" t="s">
        <v>13</v>
      </c>
      <c r="I23" s="46" t="s">
        <v>13</v>
      </c>
      <c r="J23" s="46" t="s">
        <v>13</v>
      </c>
      <c r="K23" s="96" t="s">
        <v>13</v>
      </c>
      <c r="L23" s="201" t="s">
        <v>13</v>
      </c>
      <c r="M23" s="198">
        <v>18320</v>
      </c>
      <c r="P23" s="1"/>
      <c r="Q23"/>
    </row>
    <row r="24" spans="1:61" ht="19.5">
      <c r="A24" s="128" t="s">
        <v>162</v>
      </c>
      <c r="B24" s="89" t="s">
        <v>21</v>
      </c>
      <c r="C24" s="90">
        <v>13</v>
      </c>
      <c r="D24" s="46" t="s">
        <v>5</v>
      </c>
      <c r="E24" s="46" t="s">
        <v>193</v>
      </c>
      <c r="F24" s="47" t="s">
        <v>194</v>
      </c>
      <c r="G24" s="95" t="s">
        <v>13</v>
      </c>
      <c r="H24" s="46" t="s">
        <v>13</v>
      </c>
      <c r="I24" s="46" t="s">
        <v>13</v>
      </c>
      <c r="J24" s="46" t="s">
        <v>13</v>
      </c>
      <c r="K24" s="96" t="s">
        <v>13</v>
      </c>
      <c r="L24" s="201" t="s">
        <v>13</v>
      </c>
      <c r="M24" s="199">
        <v>20369</v>
      </c>
      <c r="P24" s="1"/>
      <c r="Q24"/>
    </row>
    <row r="25" spans="1:61" ht="19.5">
      <c r="A25" s="128" t="s">
        <v>163</v>
      </c>
      <c r="B25" s="89" t="s">
        <v>30</v>
      </c>
      <c r="C25" s="90">
        <v>14</v>
      </c>
      <c r="D25" s="46">
        <v>45</v>
      </c>
      <c r="E25" s="46">
        <v>42</v>
      </c>
      <c r="F25" s="47">
        <f>SUM(D25+E25)</f>
        <v>87</v>
      </c>
      <c r="G25" s="48">
        <f>(F25-C25)</f>
        <v>73</v>
      </c>
      <c r="H25" s="46" t="s">
        <v>5</v>
      </c>
      <c r="I25" s="47" t="s">
        <v>193</v>
      </c>
      <c r="J25" s="47" t="s">
        <v>194</v>
      </c>
      <c r="K25" s="96" t="s">
        <v>13</v>
      </c>
      <c r="L25" s="201" t="s">
        <v>13</v>
      </c>
      <c r="M25" s="199">
        <v>25049</v>
      </c>
      <c r="P25" s="1"/>
      <c r="Q25"/>
    </row>
    <row r="26" spans="1:61" ht="19.5">
      <c r="A26" s="128" t="s">
        <v>158</v>
      </c>
      <c r="B26" s="89" t="s">
        <v>26</v>
      </c>
      <c r="C26" s="90">
        <v>11</v>
      </c>
      <c r="D26" s="46">
        <v>44</v>
      </c>
      <c r="E26" s="46">
        <v>40</v>
      </c>
      <c r="F26" s="47">
        <f>SUM(D26+E26)</f>
        <v>84</v>
      </c>
      <c r="G26" s="48">
        <f>(F26-C26)</f>
        <v>73</v>
      </c>
      <c r="H26" s="46" t="s">
        <v>5</v>
      </c>
      <c r="I26" s="47" t="s">
        <v>193</v>
      </c>
      <c r="J26" s="47" t="s">
        <v>194</v>
      </c>
      <c r="K26" s="96" t="s">
        <v>13</v>
      </c>
      <c r="L26" s="201" t="s">
        <v>13</v>
      </c>
      <c r="M26" s="198">
        <v>26053</v>
      </c>
      <c r="P26" s="1"/>
      <c r="Q26"/>
    </row>
    <row r="27" spans="1:61" ht="19.5">
      <c r="A27" s="140" t="s">
        <v>153</v>
      </c>
      <c r="B27" s="74" t="s">
        <v>26</v>
      </c>
      <c r="C27" s="75">
        <v>10</v>
      </c>
      <c r="D27" s="76">
        <v>43</v>
      </c>
      <c r="E27" s="76">
        <v>40</v>
      </c>
      <c r="F27" s="77">
        <f>SUM(D27+E27)</f>
        <v>83</v>
      </c>
      <c r="G27" s="78">
        <f>(F27-C27)</f>
        <v>73</v>
      </c>
      <c r="H27" s="76" t="s">
        <v>5</v>
      </c>
      <c r="I27" s="77" t="s">
        <v>193</v>
      </c>
      <c r="J27" s="77" t="s">
        <v>194</v>
      </c>
      <c r="K27" s="99" t="s">
        <v>13</v>
      </c>
      <c r="L27" s="202" t="s">
        <v>13</v>
      </c>
      <c r="M27" s="198">
        <v>27525</v>
      </c>
      <c r="P27" s="1"/>
      <c r="Q27"/>
    </row>
    <row r="28" spans="1:61" s="82" customFormat="1" ht="20.25" thickBot="1">
      <c r="A28" s="129" t="s">
        <v>164</v>
      </c>
      <c r="B28" s="130" t="s">
        <v>30</v>
      </c>
      <c r="C28" s="131">
        <v>14</v>
      </c>
      <c r="D28" s="132" t="s">
        <v>5</v>
      </c>
      <c r="E28" s="132" t="s">
        <v>193</v>
      </c>
      <c r="F28" s="133" t="s">
        <v>194</v>
      </c>
      <c r="G28" s="134" t="s">
        <v>13</v>
      </c>
      <c r="H28" s="132" t="s">
        <v>5</v>
      </c>
      <c r="I28" s="133" t="s">
        <v>193</v>
      </c>
      <c r="J28" s="133" t="s">
        <v>194</v>
      </c>
      <c r="K28" s="149" t="s">
        <v>13</v>
      </c>
      <c r="L28" s="203" t="s">
        <v>13</v>
      </c>
      <c r="M28" s="198">
        <v>21173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</sheetData>
  <sortState ref="A13:L28">
    <sortCondition ref="L13:L28"/>
    <sortCondition ref="I13:I28"/>
  </sortState>
  <mergeCells count="8">
    <mergeCell ref="A11:L11"/>
    <mergeCell ref="A1:L1"/>
    <mergeCell ref="A2:L2"/>
    <mergeCell ref="A6:L6"/>
    <mergeCell ref="A5:L5"/>
    <mergeCell ref="A4:L4"/>
    <mergeCell ref="A8:L8"/>
    <mergeCell ref="A9:L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2.85546875" style="35" hidden="1" customWidth="1"/>
    <col min="14" max="14" width="11.42578125" style="1"/>
    <col min="16" max="16384" width="11.42578125" style="1"/>
  </cols>
  <sheetData>
    <row r="1" spans="1:16" ht="30.75">
      <c r="A1" s="153" t="s">
        <v>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"/>
      <c r="O1" s="1"/>
      <c r="P1"/>
    </row>
    <row r="2" spans="1:16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"/>
      <c r="O2" s="1"/>
      <c r="P2"/>
    </row>
    <row r="3" spans="1:16" ht="19.5" thickBot="1">
      <c r="C3" s="1"/>
      <c r="D3" s="1"/>
      <c r="E3" s="1"/>
      <c r="F3" s="1"/>
      <c r="G3" s="1"/>
      <c r="H3" s="1"/>
      <c r="I3" s="1"/>
      <c r="J3" s="1"/>
      <c r="M3" s="1"/>
      <c r="O3" s="1"/>
      <c r="P3"/>
    </row>
    <row r="4" spans="1:16" ht="26.25" thickBot="1">
      <c r="A4" s="154" t="str">
        <f>'CAB 0-9'!A4:L4</f>
        <v>NECOCHEA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  <c r="M4" s="1"/>
      <c r="O4" s="1"/>
      <c r="P4"/>
    </row>
    <row r="5" spans="1:16" ht="26.25" thickBot="1">
      <c r="A5" s="154" t="str">
        <f>'CAB 0-9'!A5:L5</f>
        <v>GOLF CLUB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  <c r="M5" s="1"/>
      <c r="O5" s="1"/>
      <c r="P5"/>
    </row>
    <row r="6" spans="1:16" ht="37.5">
      <c r="A6" s="160" t="s">
        <v>11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"/>
      <c r="O6" s="1"/>
      <c r="P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1"/>
      <c r="O7" s="1"/>
      <c r="P7"/>
    </row>
    <row r="8" spans="1:16" ht="19.5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"/>
      <c r="O8" s="1"/>
      <c r="P8"/>
    </row>
    <row r="9" spans="1:16" ht="19.5">
      <c r="A9" s="159" t="str">
        <f>'CAB 0-9'!A9:L9</f>
        <v>03 Y 04 DE MARZO DE 2018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"/>
      <c r="O9" s="1"/>
      <c r="P9"/>
    </row>
    <row r="10" spans="1:16" ht="20.25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1"/>
      <c r="O10" s="1"/>
      <c r="P10"/>
    </row>
    <row r="11" spans="1:16" ht="20.25" thickBot="1">
      <c r="A11" s="150" t="s">
        <v>9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  <c r="M11" s="1"/>
    </row>
    <row r="12" spans="1:16" s="3" customFormat="1" ht="20.25" thickBot="1">
      <c r="A12" s="36" t="s">
        <v>0</v>
      </c>
      <c r="B12" s="37" t="s">
        <v>10</v>
      </c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2</v>
      </c>
      <c r="I12" s="36" t="s">
        <v>3</v>
      </c>
      <c r="J12" s="36" t="s">
        <v>4</v>
      </c>
      <c r="K12" s="36" t="s">
        <v>5</v>
      </c>
      <c r="L12" s="36" t="s">
        <v>12</v>
      </c>
      <c r="M12" s="72"/>
    </row>
    <row r="13" spans="1:16" ht="19.5">
      <c r="A13" s="88" t="s">
        <v>174</v>
      </c>
      <c r="B13" s="89" t="s">
        <v>30</v>
      </c>
      <c r="C13" s="90">
        <v>19</v>
      </c>
      <c r="D13" s="46">
        <v>42</v>
      </c>
      <c r="E13" s="46">
        <v>42</v>
      </c>
      <c r="F13" s="47">
        <f t="shared" ref="F13:F20" si="0">SUM(D13+E13)</f>
        <v>84</v>
      </c>
      <c r="G13" s="48">
        <f t="shared" ref="G13:G20" si="1">(F13-C13)</f>
        <v>65</v>
      </c>
      <c r="H13" s="46">
        <v>47</v>
      </c>
      <c r="I13" s="47">
        <v>44</v>
      </c>
      <c r="J13" s="47">
        <f t="shared" ref="J13:J22" si="2">SUM(H13:I13)</f>
        <v>91</v>
      </c>
      <c r="K13" s="49">
        <f t="shared" ref="K13:K22" si="3">+(J13-C13)</f>
        <v>72</v>
      </c>
      <c r="L13" s="91">
        <f t="shared" ref="L13:L20" si="4">SUM(G13+K13)</f>
        <v>137</v>
      </c>
      <c r="M13" s="93">
        <v>16781</v>
      </c>
      <c r="O13" s="1"/>
      <c r="P13"/>
    </row>
    <row r="14" spans="1:16" ht="19.5">
      <c r="A14" s="88" t="s">
        <v>171</v>
      </c>
      <c r="B14" s="89" t="s">
        <v>30</v>
      </c>
      <c r="C14" s="90">
        <v>18</v>
      </c>
      <c r="D14" s="46">
        <v>45</v>
      </c>
      <c r="E14" s="46">
        <v>47</v>
      </c>
      <c r="F14" s="47">
        <f t="shared" si="0"/>
        <v>92</v>
      </c>
      <c r="G14" s="48">
        <f t="shared" si="1"/>
        <v>74</v>
      </c>
      <c r="H14" s="46">
        <v>47</v>
      </c>
      <c r="I14" s="47">
        <v>46</v>
      </c>
      <c r="J14" s="47">
        <f t="shared" si="2"/>
        <v>93</v>
      </c>
      <c r="K14" s="49">
        <f t="shared" si="3"/>
        <v>75</v>
      </c>
      <c r="L14" s="91">
        <f t="shared" si="4"/>
        <v>149</v>
      </c>
      <c r="M14" s="92">
        <v>25957</v>
      </c>
      <c r="O14" s="1"/>
      <c r="P14"/>
    </row>
    <row r="15" spans="1:16" ht="19.5">
      <c r="A15" s="88" t="s">
        <v>178</v>
      </c>
      <c r="B15" s="89" t="s">
        <v>30</v>
      </c>
      <c r="C15" s="90">
        <v>22</v>
      </c>
      <c r="D15" s="46">
        <v>46</v>
      </c>
      <c r="E15" s="46">
        <v>48</v>
      </c>
      <c r="F15" s="47">
        <f t="shared" si="0"/>
        <v>94</v>
      </c>
      <c r="G15" s="48">
        <f t="shared" si="1"/>
        <v>72</v>
      </c>
      <c r="H15" s="46">
        <v>46</v>
      </c>
      <c r="I15" s="47">
        <v>53</v>
      </c>
      <c r="J15" s="47">
        <f t="shared" si="2"/>
        <v>99</v>
      </c>
      <c r="K15" s="49">
        <f t="shared" si="3"/>
        <v>77</v>
      </c>
      <c r="L15" s="91">
        <f t="shared" si="4"/>
        <v>149</v>
      </c>
      <c r="M15" s="92">
        <v>25613</v>
      </c>
      <c r="O15" s="1"/>
      <c r="P15"/>
    </row>
    <row r="16" spans="1:16" ht="19.5">
      <c r="A16" s="88" t="s">
        <v>77</v>
      </c>
      <c r="B16" s="89" t="s">
        <v>26</v>
      </c>
      <c r="C16" s="90">
        <v>17</v>
      </c>
      <c r="D16" s="46">
        <v>51</v>
      </c>
      <c r="E16" s="46">
        <v>39</v>
      </c>
      <c r="F16" s="47">
        <f t="shared" si="0"/>
        <v>90</v>
      </c>
      <c r="G16" s="48">
        <f t="shared" si="1"/>
        <v>73</v>
      </c>
      <c r="H16" s="46">
        <v>51</v>
      </c>
      <c r="I16" s="47">
        <v>45</v>
      </c>
      <c r="J16" s="47">
        <f t="shared" si="2"/>
        <v>96</v>
      </c>
      <c r="K16" s="49">
        <f t="shared" si="3"/>
        <v>79</v>
      </c>
      <c r="L16" s="91">
        <f t="shared" si="4"/>
        <v>152</v>
      </c>
      <c r="M16" s="92">
        <v>18517</v>
      </c>
      <c r="O16" s="1"/>
      <c r="P16"/>
    </row>
    <row r="17" spans="1:17" ht="19.5">
      <c r="A17" s="88" t="s">
        <v>175</v>
      </c>
      <c r="B17" s="89" t="s">
        <v>26</v>
      </c>
      <c r="C17" s="90">
        <v>17</v>
      </c>
      <c r="D17" s="46">
        <v>47</v>
      </c>
      <c r="E17" s="46">
        <v>47</v>
      </c>
      <c r="F17" s="47">
        <f t="shared" si="0"/>
        <v>94</v>
      </c>
      <c r="G17" s="48">
        <f t="shared" si="1"/>
        <v>77</v>
      </c>
      <c r="H17" s="46">
        <v>51</v>
      </c>
      <c r="I17" s="47">
        <v>50</v>
      </c>
      <c r="J17" s="47">
        <f t="shared" si="2"/>
        <v>101</v>
      </c>
      <c r="K17" s="49">
        <f t="shared" si="3"/>
        <v>84</v>
      </c>
      <c r="L17" s="91">
        <f t="shared" si="4"/>
        <v>161</v>
      </c>
      <c r="M17" s="93">
        <v>22475</v>
      </c>
      <c r="O17" s="1"/>
      <c r="P17"/>
    </row>
    <row r="18" spans="1:17" ht="19.5">
      <c r="A18" s="88" t="s">
        <v>166</v>
      </c>
      <c r="B18" s="89" t="s">
        <v>26</v>
      </c>
      <c r="C18" s="90">
        <v>17</v>
      </c>
      <c r="D18" s="46">
        <v>47</v>
      </c>
      <c r="E18" s="46">
        <v>51</v>
      </c>
      <c r="F18" s="47">
        <f t="shared" si="0"/>
        <v>98</v>
      </c>
      <c r="G18" s="48">
        <f t="shared" si="1"/>
        <v>81</v>
      </c>
      <c r="H18" s="46">
        <v>49</v>
      </c>
      <c r="I18" s="47">
        <v>51</v>
      </c>
      <c r="J18" s="47">
        <f t="shared" si="2"/>
        <v>100</v>
      </c>
      <c r="K18" s="49">
        <f t="shared" si="3"/>
        <v>83</v>
      </c>
      <c r="L18" s="91">
        <f t="shared" si="4"/>
        <v>164</v>
      </c>
      <c r="M18" s="92">
        <v>21862</v>
      </c>
      <c r="O18" s="1"/>
      <c r="P18"/>
    </row>
    <row r="19" spans="1:17" ht="19.5">
      <c r="A19" s="88" t="s">
        <v>170</v>
      </c>
      <c r="B19" s="89" t="s">
        <v>30</v>
      </c>
      <c r="C19" s="90">
        <v>18</v>
      </c>
      <c r="D19" s="46">
        <v>47</v>
      </c>
      <c r="E19" s="46">
        <v>53</v>
      </c>
      <c r="F19" s="47">
        <f t="shared" si="0"/>
        <v>100</v>
      </c>
      <c r="G19" s="48">
        <f t="shared" si="1"/>
        <v>82</v>
      </c>
      <c r="H19" s="46">
        <v>52</v>
      </c>
      <c r="I19" s="47">
        <v>51</v>
      </c>
      <c r="J19" s="47">
        <f t="shared" si="2"/>
        <v>103</v>
      </c>
      <c r="K19" s="49">
        <f t="shared" si="3"/>
        <v>85</v>
      </c>
      <c r="L19" s="91">
        <f t="shared" si="4"/>
        <v>167</v>
      </c>
      <c r="M19" s="92">
        <v>17882</v>
      </c>
      <c r="O19" s="1"/>
      <c r="P19"/>
    </row>
    <row r="20" spans="1:17" ht="19.5">
      <c r="A20" s="88" t="s">
        <v>177</v>
      </c>
      <c r="B20" s="89" t="s">
        <v>30</v>
      </c>
      <c r="C20" s="90">
        <v>21</v>
      </c>
      <c r="D20" s="46">
        <v>58</v>
      </c>
      <c r="E20" s="46">
        <v>52</v>
      </c>
      <c r="F20" s="47">
        <f t="shared" si="0"/>
        <v>110</v>
      </c>
      <c r="G20" s="48">
        <f t="shared" si="1"/>
        <v>89</v>
      </c>
      <c r="H20" s="46">
        <v>52</v>
      </c>
      <c r="I20" s="47">
        <v>51</v>
      </c>
      <c r="J20" s="47">
        <f t="shared" si="2"/>
        <v>103</v>
      </c>
      <c r="K20" s="49">
        <f t="shared" si="3"/>
        <v>82</v>
      </c>
      <c r="L20" s="91">
        <f t="shared" si="4"/>
        <v>171</v>
      </c>
      <c r="M20" s="92">
        <v>19662</v>
      </c>
      <c r="O20" s="1"/>
      <c r="P20"/>
    </row>
    <row r="21" spans="1:17" ht="19.5">
      <c r="A21" s="88" t="s">
        <v>167</v>
      </c>
      <c r="B21" s="89" t="s">
        <v>30</v>
      </c>
      <c r="C21" s="90">
        <v>17</v>
      </c>
      <c r="D21" s="46" t="s">
        <v>189</v>
      </c>
      <c r="E21" s="46" t="s">
        <v>190</v>
      </c>
      <c r="F21" s="47" t="s">
        <v>191</v>
      </c>
      <c r="G21" s="106" t="s">
        <v>192</v>
      </c>
      <c r="H21" s="46">
        <v>50</v>
      </c>
      <c r="I21" s="46">
        <v>43</v>
      </c>
      <c r="J21" s="47">
        <f t="shared" si="2"/>
        <v>93</v>
      </c>
      <c r="K21" s="49">
        <f t="shared" si="3"/>
        <v>76</v>
      </c>
      <c r="L21" s="97" t="s">
        <v>13</v>
      </c>
      <c r="M21" s="92">
        <v>23839</v>
      </c>
      <c r="O21" s="1"/>
      <c r="P21"/>
    </row>
    <row r="22" spans="1:17" ht="19.5">
      <c r="A22" s="88" t="s">
        <v>176</v>
      </c>
      <c r="B22" s="89" t="s">
        <v>26</v>
      </c>
      <c r="C22" s="90">
        <v>20</v>
      </c>
      <c r="D22" s="46" t="s">
        <v>5</v>
      </c>
      <c r="E22" s="46" t="s">
        <v>193</v>
      </c>
      <c r="F22" s="47" t="s">
        <v>194</v>
      </c>
      <c r="G22" s="95" t="s">
        <v>13</v>
      </c>
      <c r="H22" s="46">
        <v>51</v>
      </c>
      <c r="I22" s="46">
        <v>48</v>
      </c>
      <c r="J22" s="47">
        <f t="shared" si="2"/>
        <v>99</v>
      </c>
      <c r="K22" s="49">
        <f t="shared" si="3"/>
        <v>79</v>
      </c>
      <c r="L22" s="97" t="s">
        <v>13</v>
      </c>
      <c r="M22" s="92">
        <v>20055</v>
      </c>
      <c r="O22" s="1"/>
      <c r="P22"/>
    </row>
    <row r="23" spans="1:17" ht="19.5">
      <c r="A23" s="88" t="s">
        <v>117</v>
      </c>
      <c r="B23" s="89" t="s">
        <v>39</v>
      </c>
      <c r="C23" s="90">
        <v>22</v>
      </c>
      <c r="D23" s="46">
        <v>48</v>
      </c>
      <c r="E23" s="46">
        <v>45</v>
      </c>
      <c r="F23" s="47">
        <f>SUM(D23+E23)</f>
        <v>93</v>
      </c>
      <c r="G23" s="48">
        <f>(F23-C23)</f>
        <v>71</v>
      </c>
      <c r="H23" s="46" t="s">
        <v>5</v>
      </c>
      <c r="I23" s="47" t="s">
        <v>193</v>
      </c>
      <c r="J23" s="47" t="s">
        <v>194</v>
      </c>
      <c r="K23" s="96" t="s">
        <v>13</v>
      </c>
      <c r="L23" s="97" t="s">
        <v>13</v>
      </c>
      <c r="M23" s="93">
        <v>28956</v>
      </c>
      <c r="O23" s="1"/>
      <c r="P23"/>
    </row>
    <row r="24" spans="1:17" ht="19.5">
      <c r="A24" s="88" t="s">
        <v>173</v>
      </c>
      <c r="B24" s="89" t="s">
        <v>30</v>
      </c>
      <c r="C24" s="90">
        <v>19</v>
      </c>
      <c r="D24" s="46">
        <v>49</v>
      </c>
      <c r="E24" s="46">
        <v>49</v>
      </c>
      <c r="F24" s="47">
        <f>SUM(D24+E24)</f>
        <v>98</v>
      </c>
      <c r="G24" s="48">
        <f>(F24-C24)</f>
        <v>79</v>
      </c>
      <c r="H24" s="46" t="s">
        <v>5</v>
      </c>
      <c r="I24" s="47" t="s">
        <v>193</v>
      </c>
      <c r="J24" s="47" t="s">
        <v>194</v>
      </c>
      <c r="K24" s="96" t="s">
        <v>13</v>
      </c>
      <c r="L24" s="97" t="s">
        <v>13</v>
      </c>
      <c r="M24" s="92">
        <v>20048</v>
      </c>
      <c r="O24" s="1"/>
      <c r="P24"/>
    </row>
    <row r="25" spans="1:17" ht="19.5">
      <c r="A25" s="88" t="s">
        <v>172</v>
      </c>
      <c r="B25" s="89" t="s">
        <v>26</v>
      </c>
      <c r="C25" s="90">
        <v>19</v>
      </c>
      <c r="D25" s="46">
        <v>54</v>
      </c>
      <c r="E25" s="46">
        <v>56</v>
      </c>
      <c r="F25" s="47">
        <f>SUM(D25+E25)</f>
        <v>110</v>
      </c>
      <c r="G25" s="48">
        <f>(F25-C25)</f>
        <v>91</v>
      </c>
      <c r="H25" s="46" t="s">
        <v>5</v>
      </c>
      <c r="I25" s="47" t="s">
        <v>193</v>
      </c>
      <c r="J25" s="47" t="s">
        <v>194</v>
      </c>
      <c r="K25" s="96" t="s">
        <v>13</v>
      </c>
      <c r="L25" s="97" t="s">
        <v>13</v>
      </c>
      <c r="M25" s="93">
        <v>29042</v>
      </c>
      <c r="O25" s="1"/>
      <c r="P25"/>
    </row>
    <row r="26" spans="1:17" ht="19.5">
      <c r="A26" s="94" t="s">
        <v>168</v>
      </c>
      <c r="B26" s="89" t="s">
        <v>29</v>
      </c>
      <c r="C26" s="90">
        <v>17</v>
      </c>
      <c r="D26" s="46" t="s">
        <v>13</v>
      </c>
      <c r="E26" s="46" t="s">
        <v>13</v>
      </c>
      <c r="F26" s="46" t="s">
        <v>13</v>
      </c>
      <c r="G26" s="95" t="s">
        <v>13</v>
      </c>
      <c r="H26" s="46" t="s">
        <v>13</v>
      </c>
      <c r="I26" s="46" t="s">
        <v>13</v>
      </c>
      <c r="J26" s="46" t="s">
        <v>13</v>
      </c>
      <c r="K26" s="96" t="s">
        <v>13</v>
      </c>
      <c r="L26" s="97" t="s">
        <v>13</v>
      </c>
      <c r="M26" s="92">
        <v>25722</v>
      </c>
      <c r="O26" s="1"/>
      <c r="P26"/>
    </row>
    <row r="27" spans="1:17" ht="19.5">
      <c r="A27" s="88" t="s">
        <v>169</v>
      </c>
      <c r="B27" s="89" t="s">
        <v>29</v>
      </c>
      <c r="C27" s="90">
        <v>17</v>
      </c>
      <c r="D27" s="46" t="s">
        <v>5</v>
      </c>
      <c r="E27" s="46" t="s">
        <v>193</v>
      </c>
      <c r="F27" s="47" t="s">
        <v>194</v>
      </c>
      <c r="G27" s="95" t="s">
        <v>13</v>
      </c>
      <c r="H27" s="46" t="s">
        <v>13</v>
      </c>
      <c r="I27" s="46" t="s">
        <v>13</v>
      </c>
      <c r="J27" s="46" t="s">
        <v>13</v>
      </c>
      <c r="K27" s="96" t="s">
        <v>13</v>
      </c>
      <c r="L27" s="97" t="s">
        <v>13</v>
      </c>
      <c r="M27" s="92">
        <v>21039</v>
      </c>
      <c r="O27" s="1"/>
      <c r="P27"/>
    </row>
    <row r="28" spans="1:17" ht="19.5">
      <c r="A28" s="88" t="s">
        <v>59</v>
      </c>
      <c r="B28" s="89" t="s">
        <v>39</v>
      </c>
      <c r="C28" s="90">
        <v>22</v>
      </c>
      <c r="D28" s="46" t="s">
        <v>5</v>
      </c>
      <c r="E28" s="46" t="s">
        <v>193</v>
      </c>
      <c r="F28" s="47" t="s">
        <v>194</v>
      </c>
      <c r="G28" s="95" t="s">
        <v>13</v>
      </c>
      <c r="H28" s="46" t="s">
        <v>13</v>
      </c>
      <c r="I28" s="46" t="s">
        <v>13</v>
      </c>
      <c r="J28" s="46" t="s">
        <v>13</v>
      </c>
      <c r="K28" s="96" t="s">
        <v>13</v>
      </c>
      <c r="L28" s="97" t="s">
        <v>13</v>
      </c>
      <c r="M28" s="92">
        <v>29893</v>
      </c>
      <c r="O28" s="1"/>
      <c r="Q28"/>
    </row>
  </sheetData>
  <sortState ref="A13:M28">
    <sortCondition ref="L13:L28"/>
    <sortCondition ref="K13:K28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70" zoomScaleNormal="70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3.28515625" style="1" hidden="1" customWidth="1"/>
    <col min="14" max="14" width="11.42578125" style="1" customWidth="1"/>
    <col min="16" max="18" width="11.42578125" style="1" customWidth="1"/>
    <col min="19" max="16384" width="11.42578125" style="1"/>
  </cols>
  <sheetData>
    <row r="1" spans="1:16" ht="30.75">
      <c r="A1" s="153" t="s">
        <v>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40"/>
      <c r="O1" s="1"/>
      <c r="P1"/>
    </row>
    <row r="2" spans="1:16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40"/>
      <c r="O2" s="1"/>
      <c r="P2"/>
    </row>
    <row r="3" spans="1:16" ht="19.5">
      <c r="C3" s="1"/>
      <c r="D3" s="1"/>
      <c r="E3" s="1"/>
      <c r="F3" s="1"/>
      <c r="G3" s="1"/>
      <c r="H3" s="1"/>
      <c r="I3" s="1"/>
      <c r="J3" s="1"/>
      <c r="M3" s="40"/>
      <c r="O3" s="1"/>
      <c r="P3"/>
    </row>
    <row r="4" spans="1:16" ht="26.25" thickBot="1">
      <c r="A4" s="161" t="str">
        <f>'CAB 0-9'!A4:L4</f>
        <v>NECOCHEA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  <c r="M4" s="40"/>
      <c r="O4" s="1"/>
      <c r="P4"/>
    </row>
    <row r="5" spans="1:16" ht="25.5">
      <c r="A5" s="165" t="str">
        <f>'CAB 0-9'!A5:L5</f>
        <v>GOLF CLUB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7"/>
      <c r="M5" s="40"/>
      <c r="O5" s="1"/>
      <c r="P5"/>
    </row>
    <row r="6" spans="1:16" ht="37.5">
      <c r="A6" s="164" t="s">
        <v>11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40"/>
      <c r="O6" s="1"/>
      <c r="P6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40"/>
      <c r="O7" s="1"/>
      <c r="P7"/>
    </row>
    <row r="8" spans="1:16" ht="19.5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40"/>
      <c r="O8" s="1"/>
      <c r="P8"/>
    </row>
    <row r="9" spans="1:16" ht="19.5">
      <c r="A9" s="159" t="str">
        <f>'CAB 0-9'!A9:L9</f>
        <v>03 Y 04 DE MARZO DE 2018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40"/>
      <c r="O9" s="1"/>
      <c r="P9"/>
    </row>
    <row r="10" spans="1:16" ht="20.25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0"/>
      <c r="O10" s="1"/>
      <c r="P10"/>
    </row>
    <row r="11" spans="1:16" ht="20.25" thickBot="1">
      <c r="A11" s="150" t="s">
        <v>20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</row>
    <row r="12" spans="1:16" s="3" customFormat="1" ht="20.25" thickBot="1">
      <c r="A12" s="36" t="s">
        <v>0</v>
      </c>
      <c r="B12" s="37" t="s">
        <v>10</v>
      </c>
      <c r="C12" s="36" t="s">
        <v>1</v>
      </c>
      <c r="D12" s="36" t="s">
        <v>2</v>
      </c>
      <c r="E12" s="36" t="s">
        <v>3</v>
      </c>
      <c r="F12" s="36" t="s">
        <v>4</v>
      </c>
      <c r="G12" s="36" t="s">
        <v>5</v>
      </c>
      <c r="H12" s="36" t="s">
        <v>2</v>
      </c>
      <c r="I12" s="36" t="s">
        <v>3</v>
      </c>
      <c r="J12" s="36" t="s">
        <v>4</v>
      </c>
      <c r="K12" s="36" t="s">
        <v>5</v>
      </c>
      <c r="L12" s="36" t="s">
        <v>12</v>
      </c>
    </row>
    <row r="13" spans="1:16" ht="19.5">
      <c r="A13" s="88" t="s">
        <v>182</v>
      </c>
      <c r="B13" s="89" t="s">
        <v>30</v>
      </c>
      <c r="C13" s="90">
        <v>30</v>
      </c>
      <c r="D13" s="46">
        <v>54</v>
      </c>
      <c r="E13" s="46">
        <v>45</v>
      </c>
      <c r="F13" s="47">
        <f t="shared" ref="F13:F20" si="0">SUM(D13+E13)</f>
        <v>99</v>
      </c>
      <c r="G13" s="48">
        <f t="shared" ref="G13:G20" si="1">(F13-C13)</f>
        <v>69</v>
      </c>
      <c r="H13" s="46">
        <v>58</v>
      </c>
      <c r="I13" s="47">
        <v>47</v>
      </c>
      <c r="J13" s="47">
        <f t="shared" ref="J13:J18" si="2">SUM(H13:I13)</f>
        <v>105</v>
      </c>
      <c r="K13" s="49">
        <f t="shared" ref="K13:K18" si="3">+(J13-C13)</f>
        <v>75</v>
      </c>
      <c r="L13" s="91">
        <f t="shared" ref="L13:L18" si="4">SUM(G13+K13)</f>
        <v>144</v>
      </c>
      <c r="M13" s="92">
        <v>21777</v>
      </c>
      <c r="O13" s="1"/>
      <c r="P13"/>
    </row>
    <row r="14" spans="1:16" ht="19.5">
      <c r="A14" s="88" t="s">
        <v>183</v>
      </c>
      <c r="B14" s="89" t="s">
        <v>30</v>
      </c>
      <c r="C14" s="90">
        <v>31</v>
      </c>
      <c r="D14" s="46">
        <v>57</v>
      </c>
      <c r="E14" s="46">
        <v>52</v>
      </c>
      <c r="F14" s="47">
        <f t="shared" si="0"/>
        <v>109</v>
      </c>
      <c r="G14" s="48">
        <f t="shared" si="1"/>
        <v>78</v>
      </c>
      <c r="H14" s="46">
        <v>52</v>
      </c>
      <c r="I14" s="47">
        <v>53</v>
      </c>
      <c r="J14" s="47">
        <f t="shared" si="2"/>
        <v>105</v>
      </c>
      <c r="K14" s="49">
        <f t="shared" si="3"/>
        <v>74</v>
      </c>
      <c r="L14" s="91">
        <f t="shared" si="4"/>
        <v>152</v>
      </c>
      <c r="M14" s="92">
        <v>16779</v>
      </c>
      <c r="O14" s="1"/>
      <c r="P14"/>
    </row>
    <row r="15" spans="1:16" ht="19.5">
      <c r="A15" s="88" t="s">
        <v>179</v>
      </c>
      <c r="B15" s="89" t="s">
        <v>30</v>
      </c>
      <c r="C15" s="90">
        <v>26</v>
      </c>
      <c r="D15" s="46">
        <v>51</v>
      </c>
      <c r="E15" s="46">
        <v>48</v>
      </c>
      <c r="F15" s="47">
        <f t="shared" si="0"/>
        <v>99</v>
      </c>
      <c r="G15" s="48">
        <f t="shared" si="1"/>
        <v>73</v>
      </c>
      <c r="H15" s="46">
        <v>55</v>
      </c>
      <c r="I15" s="47">
        <v>56</v>
      </c>
      <c r="J15" s="47">
        <f t="shared" si="2"/>
        <v>111</v>
      </c>
      <c r="K15" s="49">
        <f t="shared" si="3"/>
        <v>85</v>
      </c>
      <c r="L15" s="91">
        <f t="shared" si="4"/>
        <v>158</v>
      </c>
      <c r="M15" s="92">
        <v>18117</v>
      </c>
      <c r="O15" s="1"/>
      <c r="P15"/>
    </row>
    <row r="16" spans="1:16" ht="19.5">
      <c r="A16" s="88" t="s">
        <v>180</v>
      </c>
      <c r="B16" s="89" t="s">
        <v>30</v>
      </c>
      <c r="C16" s="90">
        <v>28</v>
      </c>
      <c r="D16" s="46">
        <v>51</v>
      </c>
      <c r="E16" s="46">
        <v>58</v>
      </c>
      <c r="F16" s="47">
        <f t="shared" si="0"/>
        <v>109</v>
      </c>
      <c r="G16" s="48">
        <f t="shared" si="1"/>
        <v>81</v>
      </c>
      <c r="H16" s="46">
        <v>58</v>
      </c>
      <c r="I16" s="47">
        <v>57</v>
      </c>
      <c r="J16" s="47">
        <f t="shared" si="2"/>
        <v>115</v>
      </c>
      <c r="K16" s="49">
        <f t="shared" si="3"/>
        <v>87</v>
      </c>
      <c r="L16" s="91">
        <f t="shared" si="4"/>
        <v>168</v>
      </c>
      <c r="M16" s="92">
        <v>27603</v>
      </c>
      <c r="O16" s="1"/>
      <c r="P16"/>
    </row>
    <row r="17" spans="1:16" ht="19.5">
      <c r="A17" s="88" t="s">
        <v>185</v>
      </c>
      <c r="B17" s="89" t="s">
        <v>30</v>
      </c>
      <c r="C17" s="90">
        <v>35</v>
      </c>
      <c r="D17" s="46">
        <v>64</v>
      </c>
      <c r="E17" s="46">
        <v>56</v>
      </c>
      <c r="F17" s="47">
        <f t="shared" si="0"/>
        <v>120</v>
      </c>
      <c r="G17" s="48">
        <f t="shared" si="1"/>
        <v>85</v>
      </c>
      <c r="H17" s="46">
        <v>59</v>
      </c>
      <c r="I17" s="47">
        <v>62</v>
      </c>
      <c r="J17" s="47">
        <f t="shared" si="2"/>
        <v>121</v>
      </c>
      <c r="K17" s="49">
        <f t="shared" si="3"/>
        <v>86</v>
      </c>
      <c r="L17" s="91">
        <f t="shared" si="4"/>
        <v>171</v>
      </c>
      <c r="M17" s="92">
        <v>26809</v>
      </c>
      <c r="O17" s="1"/>
      <c r="P17"/>
    </row>
    <row r="18" spans="1:16" ht="19.5">
      <c r="A18" s="88" t="s">
        <v>106</v>
      </c>
      <c r="B18" s="89" t="s">
        <v>30</v>
      </c>
      <c r="C18" s="90">
        <v>25</v>
      </c>
      <c r="D18" s="46">
        <v>57</v>
      </c>
      <c r="E18" s="46">
        <v>62</v>
      </c>
      <c r="F18" s="47">
        <f t="shared" si="0"/>
        <v>119</v>
      </c>
      <c r="G18" s="48">
        <f t="shared" si="1"/>
        <v>94</v>
      </c>
      <c r="H18" s="46">
        <v>56</v>
      </c>
      <c r="I18" s="47">
        <v>58</v>
      </c>
      <c r="J18" s="47">
        <f t="shared" si="2"/>
        <v>114</v>
      </c>
      <c r="K18" s="49">
        <f t="shared" si="3"/>
        <v>89</v>
      </c>
      <c r="L18" s="91">
        <f t="shared" si="4"/>
        <v>183</v>
      </c>
      <c r="M18" s="92">
        <v>23949</v>
      </c>
      <c r="O18" s="1"/>
      <c r="P18"/>
    </row>
    <row r="19" spans="1:16" ht="19.5">
      <c r="A19" s="88" t="s">
        <v>184</v>
      </c>
      <c r="B19" s="89" t="s">
        <v>30</v>
      </c>
      <c r="C19" s="90">
        <v>34</v>
      </c>
      <c r="D19" s="46">
        <v>61</v>
      </c>
      <c r="E19" s="46">
        <v>58</v>
      </c>
      <c r="F19" s="47">
        <f t="shared" si="0"/>
        <v>119</v>
      </c>
      <c r="G19" s="48">
        <f t="shared" si="1"/>
        <v>85</v>
      </c>
      <c r="H19" s="46" t="s">
        <v>5</v>
      </c>
      <c r="I19" s="47" t="s">
        <v>193</v>
      </c>
      <c r="J19" s="47" t="s">
        <v>194</v>
      </c>
      <c r="K19" s="96" t="s">
        <v>13</v>
      </c>
      <c r="L19" s="97" t="s">
        <v>13</v>
      </c>
      <c r="M19" s="92">
        <v>20677</v>
      </c>
      <c r="O19" s="1"/>
      <c r="P19"/>
    </row>
    <row r="20" spans="1:16" ht="19.5">
      <c r="A20" s="88" t="s">
        <v>181</v>
      </c>
      <c r="B20" s="89" t="s">
        <v>30</v>
      </c>
      <c r="C20" s="90">
        <v>28</v>
      </c>
      <c r="D20" s="46">
        <v>58</v>
      </c>
      <c r="E20" s="46">
        <v>51</v>
      </c>
      <c r="F20" s="47">
        <f t="shared" si="0"/>
        <v>109</v>
      </c>
      <c r="G20" s="48">
        <f t="shared" si="1"/>
        <v>81</v>
      </c>
      <c r="H20" s="46" t="s">
        <v>5</v>
      </c>
      <c r="I20" s="47" t="s">
        <v>193</v>
      </c>
      <c r="J20" s="47" t="s">
        <v>194</v>
      </c>
      <c r="K20" s="96" t="s">
        <v>13</v>
      </c>
      <c r="L20" s="97" t="s">
        <v>13</v>
      </c>
      <c r="M20" s="92">
        <v>22524</v>
      </c>
      <c r="O20" s="1"/>
    </row>
  </sheetData>
  <sortState ref="A13:M20">
    <sortCondition ref="L13:L20"/>
    <sortCondition ref="K13:K20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zoomScale="70" zoomScaleNormal="70" workbookViewId="0">
      <selection sqref="A1:L1"/>
    </sheetView>
  </sheetViews>
  <sheetFormatPr baseColWidth="10" defaultRowHeight="18.75"/>
  <cols>
    <col min="1" max="1" width="33.5703125" style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1.42578125" style="1" customWidth="1"/>
    <col min="14" max="14" width="12.85546875" style="1" hidden="1" customWidth="1"/>
    <col min="15" max="15" width="0" style="1" hidden="1" customWidth="1"/>
    <col min="16" max="16" width="16" hidden="1" customWidth="1"/>
    <col min="17" max="16384" width="11.42578125" style="1"/>
  </cols>
  <sheetData>
    <row r="1" spans="1:17" ht="30.75">
      <c r="A1" s="168" t="s">
        <v>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7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7" ht="19.5" thickBot="1">
      <c r="C3" s="1"/>
      <c r="D3" s="1"/>
      <c r="E3" s="1"/>
      <c r="F3" s="1"/>
      <c r="G3" s="1"/>
      <c r="H3" s="1"/>
      <c r="I3" s="1"/>
      <c r="J3" s="1"/>
    </row>
    <row r="4" spans="1:17" ht="26.25" thickBot="1">
      <c r="A4" s="154" t="str">
        <f>'CAB 0-9'!A4:L4</f>
        <v>NECOCHEA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7" ht="26.25" thickBot="1">
      <c r="A5" s="154" t="str">
        <f>'CAB 0-9'!A5:L5</f>
        <v>GOLF CLUB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1:17" ht="37.5">
      <c r="A6" s="160" t="s">
        <v>11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7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7" ht="19.5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7" ht="19.5">
      <c r="A9" s="159" t="str">
        <f>'CAB 0-9'!A9:L9</f>
        <v>03 Y 04 DE MARZO DE 2018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7" ht="20.25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P10" s="38">
        <v>42461</v>
      </c>
    </row>
    <row r="11" spans="1:17" ht="20.25" thickBot="1">
      <c r="A11" s="150" t="s">
        <v>52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</row>
    <row r="12" spans="1:17" s="3" customFormat="1" ht="20.25" thickBot="1">
      <c r="A12" s="4" t="s">
        <v>14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  <c r="M12" s="41" t="s">
        <v>42</v>
      </c>
      <c r="P12" s="44" t="s">
        <v>48</v>
      </c>
    </row>
    <row r="13" spans="1:17" ht="19.5">
      <c r="A13" s="127" t="s">
        <v>186</v>
      </c>
      <c r="B13" s="89" t="s">
        <v>21</v>
      </c>
      <c r="C13" s="90">
        <v>8</v>
      </c>
      <c r="D13" s="46">
        <v>41</v>
      </c>
      <c r="E13" s="46">
        <v>40</v>
      </c>
      <c r="F13" s="107">
        <f>SUM(D13+E13)</f>
        <v>81</v>
      </c>
      <c r="G13" s="48">
        <f>(F13-C13)</f>
        <v>73</v>
      </c>
      <c r="H13" s="46">
        <v>43</v>
      </c>
      <c r="I13" s="47">
        <v>38</v>
      </c>
      <c r="J13" s="107">
        <f t="shared" ref="J13:J18" si="0">SUM(H13:I13)</f>
        <v>81</v>
      </c>
      <c r="K13" s="49">
        <f t="shared" ref="K13:K18" si="1">+(J13-C13)</f>
        <v>73</v>
      </c>
      <c r="L13" s="91">
        <f>SUM(G13+K13)</f>
        <v>146</v>
      </c>
      <c r="M13" s="50">
        <f>(F13+J13)</f>
        <v>162</v>
      </c>
      <c r="N13" s="92">
        <v>20628</v>
      </c>
      <c r="P13" s="45">
        <f xml:space="preserve"> DATEDIF(N13,$P$10,"y")</f>
        <v>59</v>
      </c>
      <c r="Q13"/>
    </row>
    <row r="14" spans="1:17" ht="19.5">
      <c r="A14" s="127" t="s">
        <v>31</v>
      </c>
      <c r="B14" s="89" t="s">
        <v>23</v>
      </c>
      <c r="C14" s="90">
        <v>1</v>
      </c>
      <c r="D14" s="46">
        <v>39</v>
      </c>
      <c r="E14" s="46">
        <v>40</v>
      </c>
      <c r="F14" s="107">
        <f>SUM(D14+E14)</f>
        <v>79</v>
      </c>
      <c r="G14" s="48">
        <f>(F14-C14)</f>
        <v>78</v>
      </c>
      <c r="H14" s="46">
        <v>39</v>
      </c>
      <c r="I14" s="47">
        <v>38</v>
      </c>
      <c r="J14" s="107">
        <f t="shared" si="0"/>
        <v>77</v>
      </c>
      <c r="K14" s="49">
        <f t="shared" si="1"/>
        <v>76</v>
      </c>
      <c r="L14" s="91">
        <f>SUM(G14+K14)</f>
        <v>154</v>
      </c>
      <c r="M14" s="50">
        <f>(F14+J14)</f>
        <v>156</v>
      </c>
      <c r="N14" s="93">
        <v>25922</v>
      </c>
      <c r="P14" s="45">
        <f t="shared" ref="P14:P18" si="2" xml:space="preserve"> DATEDIF(N14,$P$10,"y")</f>
        <v>45</v>
      </c>
      <c r="Q14"/>
    </row>
    <row r="15" spans="1:17" ht="19.5">
      <c r="A15" s="127" t="s">
        <v>47</v>
      </c>
      <c r="B15" s="89" t="s">
        <v>23</v>
      </c>
      <c r="C15" s="90">
        <v>7</v>
      </c>
      <c r="D15" s="46">
        <v>44</v>
      </c>
      <c r="E15" s="46">
        <v>42</v>
      </c>
      <c r="F15" s="107">
        <f>SUM(D15+E15)</f>
        <v>86</v>
      </c>
      <c r="G15" s="48">
        <f>(F15-C15)</f>
        <v>79</v>
      </c>
      <c r="H15" s="46">
        <v>38</v>
      </c>
      <c r="I15" s="47">
        <v>44</v>
      </c>
      <c r="J15" s="107">
        <f t="shared" si="0"/>
        <v>82</v>
      </c>
      <c r="K15" s="49">
        <f t="shared" si="1"/>
        <v>75</v>
      </c>
      <c r="L15" s="91">
        <f>SUM(G15+K15)</f>
        <v>154</v>
      </c>
      <c r="M15" s="50">
        <f>(F15+J15)</f>
        <v>168</v>
      </c>
      <c r="N15" s="93">
        <v>25055</v>
      </c>
      <c r="P15" s="45">
        <f t="shared" si="2"/>
        <v>47</v>
      </c>
      <c r="Q15"/>
    </row>
    <row r="16" spans="1:17" ht="19.5">
      <c r="A16" s="127" t="s">
        <v>86</v>
      </c>
      <c r="B16" s="89" t="s">
        <v>26</v>
      </c>
      <c r="C16" s="90">
        <v>2</v>
      </c>
      <c r="D16" s="46">
        <v>43</v>
      </c>
      <c r="E16" s="46">
        <v>37</v>
      </c>
      <c r="F16" s="107">
        <f>SUM(D16+E16)</f>
        <v>80</v>
      </c>
      <c r="G16" s="48">
        <f>(F16-C16)</f>
        <v>78</v>
      </c>
      <c r="H16" s="46">
        <v>38</v>
      </c>
      <c r="I16" s="47">
        <v>41</v>
      </c>
      <c r="J16" s="107">
        <f t="shared" si="0"/>
        <v>79</v>
      </c>
      <c r="K16" s="49">
        <f t="shared" si="1"/>
        <v>77</v>
      </c>
      <c r="L16" s="91">
        <f>SUM(G16+K16)</f>
        <v>155</v>
      </c>
      <c r="M16" s="50">
        <f>(F16+J16)</f>
        <v>159</v>
      </c>
      <c r="N16" s="93">
        <v>37106</v>
      </c>
      <c r="P16" s="45">
        <f t="shared" si="2"/>
        <v>14</v>
      </c>
      <c r="Q16"/>
    </row>
    <row r="17" spans="1:17" ht="19.5">
      <c r="A17" s="128" t="s">
        <v>121</v>
      </c>
      <c r="B17" s="89" t="s">
        <v>29</v>
      </c>
      <c r="C17" s="90">
        <v>16</v>
      </c>
      <c r="D17" s="46">
        <v>51</v>
      </c>
      <c r="E17" s="46">
        <v>51</v>
      </c>
      <c r="F17" s="47">
        <f>SUM(D17+E17)</f>
        <v>102</v>
      </c>
      <c r="G17" s="48">
        <f>(F17-C17)</f>
        <v>86</v>
      </c>
      <c r="H17" s="46">
        <v>49</v>
      </c>
      <c r="I17" s="47">
        <v>47</v>
      </c>
      <c r="J17" s="47">
        <f t="shared" si="0"/>
        <v>96</v>
      </c>
      <c r="K17" s="49">
        <f t="shared" si="1"/>
        <v>80</v>
      </c>
      <c r="L17" s="91">
        <f>SUM(G17+K17)</f>
        <v>166</v>
      </c>
      <c r="M17" s="50">
        <f>(F17+J17)</f>
        <v>198</v>
      </c>
      <c r="N17" s="92">
        <v>23537</v>
      </c>
      <c r="P17" s="45">
        <f t="shared" si="2"/>
        <v>51</v>
      </c>
      <c r="Q17"/>
    </row>
    <row r="18" spans="1:17" ht="20.25" thickBot="1">
      <c r="A18" s="129" t="s">
        <v>187</v>
      </c>
      <c r="B18" s="130" t="s">
        <v>29</v>
      </c>
      <c r="C18" s="131">
        <v>21</v>
      </c>
      <c r="D18" s="132" t="s">
        <v>5</v>
      </c>
      <c r="E18" s="132" t="s">
        <v>193</v>
      </c>
      <c r="F18" s="133" t="s">
        <v>194</v>
      </c>
      <c r="G18" s="134" t="s">
        <v>13</v>
      </c>
      <c r="H18" s="132">
        <v>56</v>
      </c>
      <c r="I18" s="133">
        <v>51</v>
      </c>
      <c r="J18" s="133">
        <f t="shared" si="0"/>
        <v>107</v>
      </c>
      <c r="K18" s="135">
        <f t="shared" si="1"/>
        <v>86</v>
      </c>
      <c r="L18" s="136" t="s">
        <v>13</v>
      </c>
      <c r="M18" s="137" t="s">
        <v>13</v>
      </c>
      <c r="N18" s="92">
        <v>22508</v>
      </c>
      <c r="P18" s="45">
        <f t="shared" si="2"/>
        <v>54</v>
      </c>
      <c r="Q18"/>
    </row>
  </sheetData>
  <sortState ref="A13:N18">
    <sortCondition ref="L13:L18"/>
    <sortCondition ref="J13:J18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70" workbookViewId="0">
      <selection sqref="A1:L1"/>
    </sheetView>
  </sheetViews>
  <sheetFormatPr baseColWidth="10" defaultRowHeight="18.75"/>
  <cols>
    <col min="1" max="1" width="37.7109375" style="1" bestFit="1" customWidth="1"/>
    <col min="2" max="2" width="7.7109375" style="35" bestFit="1" customWidth="1"/>
    <col min="3" max="10" width="6.7109375" style="2" customWidth="1"/>
    <col min="11" max="11" width="6.28515625" style="1" customWidth="1"/>
    <col min="12" max="12" width="8.28515625" style="1" customWidth="1"/>
    <col min="13" max="13" width="2.7109375" style="35" customWidth="1"/>
    <col min="14" max="14" width="17.85546875" style="35" hidden="1" customWidth="1"/>
    <col min="15" max="15" width="3.28515625" style="1" hidden="1" customWidth="1"/>
    <col min="16" max="16" width="16" style="1" hidden="1" customWidth="1"/>
    <col min="17" max="18" width="11.42578125" style="1" customWidth="1"/>
    <col min="19" max="16384" width="11.42578125" style="1"/>
  </cols>
  <sheetData>
    <row r="1" spans="1:16" ht="30.75">
      <c r="A1" s="153" t="s">
        <v>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2" spans="1:16" ht="30.75">
      <c r="A2" s="153" t="s">
        <v>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</row>
    <row r="3" spans="1:16" ht="19.5" thickBot="1">
      <c r="B3" s="1"/>
      <c r="C3" s="1"/>
      <c r="D3" s="1"/>
      <c r="E3" s="1"/>
      <c r="F3" s="1"/>
      <c r="G3" s="1"/>
      <c r="H3" s="1"/>
      <c r="I3" s="1"/>
      <c r="J3" s="1"/>
    </row>
    <row r="4" spans="1:16" ht="26.25" thickBot="1">
      <c r="A4" s="154" t="str">
        <f>'CAB 0-9'!A4:L4</f>
        <v>NECOCHEA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6"/>
    </row>
    <row r="5" spans="1:16" ht="26.25" thickBot="1">
      <c r="A5" s="154" t="str">
        <f>'CAB 0-9'!A5:L5</f>
        <v>GOLF CLUB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6"/>
    </row>
    <row r="6" spans="1:16" ht="37.5">
      <c r="A6" s="160" t="s">
        <v>11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6" ht="2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P7" s="38">
        <v>42826</v>
      </c>
    </row>
    <row r="8" spans="1:16" ht="19.5">
      <c r="A8" s="158" t="s">
        <v>19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6" ht="19.5">
      <c r="A9" s="159" t="str">
        <f>'CAB 0-9'!A9:L9</f>
        <v>03 Y 04 DE MARZO DE 2018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1:16" ht="20.25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</row>
    <row r="11" spans="1:16" ht="20.25" thickBot="1">
      <c r="A11" s="150" t="s">
        <v>197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2"/>
      <c r="N11" s="1"/>
    </row>
    <row r="12" spans="1:16" s="3" customFormat="1" ht="20.25" thickBot="1">
      <c r="A12" s="4" t="s">
        <v>0</v>
      </c>
      <c r="B12" s="5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3" t="s">
        <v>13</v>
      </c>
      <c r="H12" s="4" t="s">
        <v>2</v>
      </c>
      <c r="I12" s="4" t="s">
        <v>3</v>
      </c>
      <c r="J12" s="4" t="s">
        <v>4</v>
      </c>
      <c r="K12" s="43" t="s">
        <v>13</v>
      </c>
      <c r="L12" s="4" t="s">
        <v>12</v>
      </c>
      <c r="M12" s="35"/>
      <c r="P12" s="44" t="s">
        <v>48</v>
      </c>
    </row>
    <row r="13" spans="1:16" ht="19.5">
      <c r="A13" s="138" t="s">
        <v>35</v>
      </c>
      <c r="B13" s="74" t="s">
        <v>25</v>
      </c>
      <c r="C13" s="75">
        <v>-1</v>
      </c>
      <c r="D13" s="76">
        <v>35</v>
      </c>
      <c r="E13" s="76">
        <v>38</v>
      </c>
      <c r="F13" s="108">
        <f t="shared" ref="F13:F40" si="0">SUM(D13+E13)</f>
        <v>73</v>
      </c>
      <c r="G13" s="98" t="s">
        <v>13</v>
      </c>
      <c r="H13" s="76">
        <v>37</v>
      </c>
      <c r="I13" s="77">
        <v>34</v>
      </c>
      <c r="J13" s="77">
        <f t="shared" ref="J13:J40" si="1">SUM(H13:I13)</f>
        <v>71</v>
      </c>
      <c r="K13" s="99" t="s">
        <v>13</v>
      </c>
      <c r="L13" s="139">
        <f t="shared" ref="L13:L40" si="2">(F13+J13)</f>
        <v>144</v>
      </c>
      <c r="N13" s="92">
        <v>26822</v>
      </c>
      <c r="P13" s="45">
        <f t="shared" ref="P13:P49" si="3" xml:space="preserve"> DATEDIF(N13,$P$7,"y")</f>
        <v>43</v>
      </c>
    </row>
    <row r="14" spans="1:16" ht="19.5">
      <c r="A14" s="138" t="s">
        <v>36</v>
      </c>
      <c r="B14" s="74" t="s">
        <v>27</v>
      </c>
      <c r="C14" s="75">
        <v>3</v>
      </c>
      <c r="D14" s="76">
        <v>40</v>
      </c>
      <c r="E14" s="76">
        <v>34</v>
      </c>
      <c r="F14" s="108">
        <f t="shared" si="0"/>
        <v>74</v>
      </c>
      <c r="G14" s="98" t="s">
        <v>13</v>
      </c>
      <c r="H14" s="76">
        <v>38</v>
      </c>
      <c r="I14" s="77">
        <v>34</v>
      </c>
      <c r="J14" s="77">
        <f t="shared" si="1"/>
        <v>72</v>
      </c>
      <c r="K14" s="98" t="s">
        <v>13</v>
      </c>
      <c r="L14" s="139">
        <f t="shared" si="2"/>
        <v>146</v>
      </c>
      <c r="N14" s="92">
        <v>25144</v>
      </c>
      <c r="P14" s="45">
        <f t="shared" si="3"/>
        <v>48</v>
      </c>
    </row>
    <row r="15" spans="1:16" ht="19.5">
      <c r="A15" s="140" t="s">
        <v>136</v>
      </c>
      <c r="B15" s="74" t="s">
        <v>26</v>
      </c>
      <c r="C15" s="75">
        <v>0</v>
      </c>
      <c r="D15" s="76">
        <v>40</v>
      </c>
      <c r="E15" s="76">
        <v>37</v>
      </c>
      <c r="F15" s="77">
        <f t="shared" si="0"/>
        <v>77</v>
      </c>
      <c r="G15" s="98" t="s">
        <v>13</v>
      </c>
      <c r="H15" s="76">
        <v>35</v>
      </c>
      <c r="I15" s="77">
        <v>35</v>
      </c>
      <c r="J15" s="77">
        <f t="shared" si="1"/>
        <v>70</v>
      </c>
      <c r="K15" s="98" t="s">
        <v>13</v>
      </c>
      <c r="L15" s="139">
        <f t="shared" si="2"/>
        <v>147</v>
      </c>
      <c r="N15" s="92">
        <v>29431</v>
      </c>
      <c r="P15" s="45">
        <f t="shared" si="3"/>
        <v>36</v>
      </c>
    </row>
    <row r="16" spans="1:16" ht="19.5">
      <c r="A16" s="138" t="s">
        <v>50</v>
      </c>
      <c r="B16" s="74" t="s">
        <v>26</v>
      </c>
      <c r="C16" s="75">
        <v>5</v>
      </c>
      <c r="D16" s="76">
        <v>40</v>
      </c>
      <c r="E16" s="76">
        <v>36</v>
      </c>
      <c r="F16" s="108">
        <f t="shared" si="0"/>
        <v>76</v>
      </c>
      <c r="G16" s="98" t="s">
        <v>13</v>
      </c>
      <c r="H16" s="76">
        <v>37</v>
      </c>
      <c r="I16" s="77">
        <v>36</v>
      </c>
      <c r="J16" s="77">
        <f t="shared" si="1"/>
        <v>73</v>
      </c>
      <c r="K16" s="98" t="s">
        <v>13</v>
      </c>
      <c r="L16" s="139">
        <f t="shared" si="2"/>
        <v>149</v>
      </c>
      <c r="N16" s="92">
        <v>21943</v>
      </c>
      <c r="P16" s="45">
        <f t="shared" si="3"/>
        <v>57</v>
      </c>
    </row>
    <row r="17" spans="1:16" ht="19.5">
      <c r="A17" s="138" t="s">
        <v>131</v>
      </c>
      <c r="B17" s="74" t="s">
        <v>26</v>
      </c>
      <c r="C17" s="75">
        <v>0</v>
      </c>
      <c r="D17" s="76">
        <v>37</v>
      </c>
      <c r="E17" s="76">
        <v>38</v>
      </c>
      <c r="F17" s="108">
        <f t="shared" si="0"/>
        <v>75</v>
      </c>
      <c r="G17" s="98" t="s">
        <v>13</v>
      </c>
      <c r="H17" s="76">
        <v>40</v>
      </c>
      <c r="I17" s="77">
        <v>35</v>
      </c>
      <c r="J17" s="77">
        <f t="shared" si="1"/>
        <v>75</v>
      </c>
      <c r="K17" s="98" t="s">
        <v>13</v>
      </c>
      <c r="L17" s="139">
        <f t="shared" si="2"/>
        <v>150</v>
      </c>
      <c r="N17" s="92">
        <v>32333</v>
      </c>
      <c r="P17" s="45">
        <f t="shared" si="3"/>
        <v>28</v>
      </c>
    </row>
    <row r="18" spans="1:16" ht="19.5">
      <c r="A18" s="140" t="s">
        <v>135</v>
      </c>
      <c r="B18" s="74" t="s">
        <v>21</v>
      </c>
      <c r="C18" s="75">
        <v>0</v>
      </c>
      <c r="D18" s="76">
        <v>41</v>
      </c>
      <c r="E18" s="76">
        <v>37</v>
      </c>
      <c r="F18" s="77">
        <f t="shared" si="0"/>
        <v>78</v>
      </c>
      <c r="G18" s="98" t="s">
        <v>13</v>
      </c>
      <c r="H18" s="76">
        <v>37</v>
      </c>
      <c r="I18" s="77">
        <v>37</v>
      </c>
      <c r="J18" s="77">
        <f t="shared" si="1"/>
        <v>74</v>
      </c>
      <c r="K18" s="98" t="s">
        <v>13</v>
      </c>
      <c r="L18" s="139">
        <f t="shared" si="2"/>
        <v>152</v>
      </c>
      <c r="N18" s="92">
        <v>34095</v>
      </c>
      <c r="P18" s="45">
        <f t="shared" si="3"/>
        <v>23</v>
      </c>
    </row>
    <row r="19" spans="1:16" ht="19.5">
      <c r="A19" s="138" t="s">
        <v>144</v>
      </c>
      <c r="B19" s="74" t="s">
        <v>26</v>
      </c>
      <c r="C19" s="75">
        <v>4</v>
      </c>
      <c r="D19" s="76">
        <v>39</v>
      </c>
      <c r="E19" s="76">
        <v>37</v>
      </c>
      <c r="F19" s="108">
        <f t="shared" si="0"/>
        <v>76</v>
      </c>
      <c r="G19" s="98" t="s">
        <v>13</v>
      </c>
      <c r="H19" s="76">
        <v>36</v>
      </c>
      <c r="I19" s="77">
        <v>40</v>
      </c>
      <c r="J19" s="77">
        <f t="shared" si="1"/>
        <v>76</v>
      </c>
      <c r="K19" s="98" t="s">
        <v>13</v>
      </c>
      <c r="L19" s="139">
        <f t="shared" si="2"/>
        <v>152</v>
      </c>
      <c r="N19" s="92">
        <v>29353</v>
      </c>
      <c r="P19" s="45">
        <f t="shared" si="3"/>
        <v>36</v>
      </c>
    </row>
    <row r="20" spans="1:16" ht="19.5">
      <c r="A20" s="138" t="s">
        <v>51</v>
      </c>
      <c r="B20" s="74" t="s">
        <v>29</v>
      </c>
      <c r="C20" s="75">
        <v>6</v>
      </c>
      <c r="D20" s="76">
        <v>37</v>
      </c>
      <c r="E20" s="76">
        <v>39</v>
      </c>
      <c r="F20" s="108">
        <f t="shared" si="0"/>
        <v>76</v>
      </c>
      <c r="G20" s="98" t="s">
        <v>13</v>
      </c>
      <c r="H20" s="76">
        <v>41</v>
      </c>
      <c r="I20" s="77">
        <v>38</v>
      </c>
      <c r="J20" s="77">
        <f t="shared" si="1"/>
        <v>79</v>
      </c>
      <c r="K20" s="98" t="s">
        <v>13</v>
      </c>
      <c r="L20" s="139">
        <f t="shared" si="2"/>
        <v>155</v>
      </c>
      <c r="N20" s="92">
        <v>21330</v>
      </c>
      <c r="P20" s="45">
        <f t="shared" si="3"/>
        <v>58</v>
      </c>
    </row>
    <row r="21" spans="1:16" ht="19.5">
      <c r="A21" s="140" t="s">
        <v>137</v>
      </c>
      <c r="B21" s="74" t="s">
        <v>25</v>
      </c>
      <c r="C21" s="75">
        <v>2</v>
      </c>
      <c r="D21" s="76">
        <v>40</v>
      </c>
      <c r="E21" s="76">
        <v>38</v>
      </c>
      <c r="F21" s="77">
        <f t="shared" si="0"/>
        <v>78</v>
      </c>
      <c r="G21" s="98" t="s">
        <v>13</v>
      </c>
      <c r="H21" s="76">
        <v>38</v>
      </c>
      <c r="I21" s="77">
        <v>40</v>
      </c>
      <c r="J21" s="77">
        <f t="shared" si="1"/>
        <v>78</v>
      </c>
      <c r="K21" s="98" t="s">
        <v>13</v>
      </c>
      <c r="L21" s="139">
        <f t="shared" si="2"/>
        <v>156</v>
      </c>
      <c r="N21" s="92">
        <v>22291</v>
      </c>
      <c r="P21" s="45">
        <f t="shared" si="3"/>
        <v>56</v>
      </c>
    </row>
    <row r="22" spans="1:16" ht="19.5">
      <c r="A22" s="138" t="s">
        <v>140</v>
      </c>
      <c r="B22" s="74" t="s">
        <v>26</v>
      </c>
      <c r="C22" s="75">
        <v>3</v>
      </c>
      <c r="D22" s="76">
        <v>40</v>
      </c>
      <c r="E22" s="76">
        <v>36</v>
      </c>
      <c r="F22" s="108">
        <f t="shared" si="0"/>
        <v>76</v>
      </c>
      <c r="G22" s="98" t="s">
        <v>13</v>
      </c>
      <c r="H22" s="76">
        <v>41</v>
      </c>
      <c r="I22" s="77">
        <v>39</v>
      </c>
      <c r="J22" s="77">
        <f t="shared" si="1"/>
        <v>80</v>
      </c>
      <c r="K22" s="98" t="s">
        <v>13</v>
      </c>
      <c r="L22" s="139">
        <f t="shared" si="2"/>
        <v>156</v>
      </c>
      <c r="N22" s="92">
        <v>23870</v>
      </c>
      <c r="P22" s="45">
        <f t="shared" si="3"/>
        <v>51</v>
      </c>
    </row>
    <row r="23" spans="1:16" ht="19.5">
      <c r="A23" s="140" t="s">
        <v>138</v>
      </c>
      <c r="B23" s="74" t="s">
        <v>24</v>
      </c>
      <c r="C23" s="75">
        <v>4</v>
      </c>
      <c r="D23" s="76">
        <v>44</v>
      </c>
      <c r="E23" s="76">
        <v>35</v>
      </c>
      <c r="F23" s="77">
        <f t="shared" si="0"/>
        <v>79</v>
      </c>
      <c r="G23" s="98" t="s">
        <v>13</v>
      </c>
      <c r="H23" s="76">
        <v>40</v>
      </c>
      <c r="I23" s="77">
        <v>38</v>
      </c>
      <c r="J23" s="77">
        <f t="shared" si="1"/>
        <v>78</v>
      </c>
      <c r="K23" s="98" t="s">
        <v>13</v>
      </c>
      <c r="L23" s="139">
        <f t="shared" si="2"/>
        <v>157</v>
      </c>
      <c r="N23" s="92">
        <v>28240</v>
      </c>
      <c r="P23" s="45">
        <f t="shared" si="3"/>
        <v>39</v>
      </c>
    </row>
    <row r="24" spans="1:16" ht="19.5">
      <c r="A24" s="140" t="s">
        <v>45</v>
      </c>
      <c r="B24" s="74" t="s">
        <v>39</v>
      </c>
      <c r="C24" s="75">
        <v>5</v>
      </c>
      <c r="D24" s="76">
        <v>43</v>
      </c>
      <c r="E24" s="76">
        <v>37</v>
      </c>
      <c r="F24" s="77">
        <f t="shared" si="0"/>
        <v>80</v>
      </c>
      <c r="G24" s="98" t="s">
        <v>13</v>
      </c>
      <c r="H24" s="76">
        <v>43</v>
      </c>
      <c r="I24" s="77">
        <v>35</v>
      </c>
      <c r="J24" s="77">
        <f t="shared" si="1"/>
        <v>78</v>
      </c>
      <c r="K24" s="98" t="s">
        <v>13</v>
      </c>
      <c r="L24" s="139">
        <f t="shared" si="2"/>
        <v>158</v>
      </c>
      <c r="N24" s="92">
        <v>28522</v>
      </c>
      <c r="P24" s="45">
        <f t="shared" si="3"/>
        <v>39</v>
      </c>
    </row>
    <row r="25" spans="1:16" ht="19.5">
      <c r="A25" s="140" t="s">
        <v>143</v>
      </c>
      <c r="B25" s="74" t="s">
        <v>26</v>
      </c>
      <c r="C25" s="75">
        <v>4</v>
      </c>
      <c r="D25" s="76">
        <v>41</v>
      </c>
      <c r="E25" s="76">
        <v>41</v>
      </c>
      <c r="F25" s="77">
        <f t="shared" si="0"/>
        <v>82</v>
      </c>
      <c r="G25" s="98" t="s">
        <v>13</v>
      </c>
      <c r="H25" s="76">
        <v>40</v>
      </c>
      <c r="I25" s="77">
        <v>37</v>
      </c>
      <c r="J25" s="77">
        <f t="shared" si="1"/>
        <v>77</v>
      </c>
      <c r="K25" s="98" t="s">
        <v>13</v>
      </c>
      <c r="L25" s="139">
        <f t="shared" si="2"/>
        <v>159</v>
      </c>
      <c r="N25" s="92">
        <v>26357</v>
      </c>
      <c r="P25" s="45">
        <f t="shared" si="3"/>
        <v>45</v>
      </c>
    </row>
    <row r="26" spans="1:16" ht="19.5">
      <c r="A26" s="138" t="s">
        <v>129</v>
      </c>
      <c r="B26" s="74" t="s">
        <v>26</v>
      </c>
      <c r="C26" s="75">
        <v>4</v>
      </c>
      <c r="D26" s="76">
        <v>37</v>
      </c>
      <c r="E26" s="76">
        <v>38</v>
      </c>
      <c r="F26" s="108">
        <f t="shared" si="0"/>
        <v>75</v>
      </c>
      <c r="G26" s="98" t="s">
        <v>13</v>
      </c>
      <c r="H26" s="76">
        <v>43</v>
      </c>
      <c r="I26" s="77">
        <v>42</v>
      </c>
      <c r="J26" s="77">
        <f t="shared" si="1"/>
        <v>85</v>
      </c>
      <c r="K26" s="98" t="s">
        <v>13</v>
      </c>
      <c r="L26" s="139">
        <f t="shared" si="2"/>
        <v>160</v>
      </c>
      <c r="N26" s="92">
        <v>29128</v>
      </c>
      <c r="P26" s="45">
        <f t="shared" si="3"/>
        <v>37</v>
      </c>
    </row>
    <row r="27" spans="1:16" ht="19.5">
      <c r="A27" s="140" t="s">
        <v>139</v>
      </c>
      <c r="B27" s="74" t="s">
        <v>24</v>
      </c>
      <c r="C27" s="75">
        <v>3</v>
      </c>
      <c r="D27" s="76">
        <v>42</v>
      </c>
      <c r="E27" s="76">
        <v>40</v>
      </c>
      <c r="F27" s="77">
        <f t="shared" si="0"/>
        <v>82</v>
      </c>
      <c r="G27" s="98" t="s">
        <v>13</v>
      </c>
      <c r="H27" s="76">
        <v>39</v>
      </c>
      <c r="I27" s="77">
        <v>40</v>
      </c>
      <c r="J27" s="77">
        <f t="shared" si="1"/>
        <v>79</v>
      </c>
      <c r="K27" s="98" t="s">
        <v>13</v>
      </c>
      <c r="L27" s="139">
        <f t="shared" si="2"/>
        <v>161</v>
      </c>
      <c r="N27" s="93">
        <v>34171</v>
      </c>
      <c r="P27" s="45">
        <f t="shared" si="3"/>
        <v>23</v>
      </c>
    </row>
    <row r="28" spans="1:16" ht="19.5">
      <c r="A28" s="140" t="s">
        <v>28</v>
      </c>
      <c r="B28" s="74" t="s">
        <v>29</v>
      </c>
      <c r="C28" s="75">
        <v>3</v>
      </c>
      <c r="D28" s="76">
        <v>40</v>
      </c>
      <c r="E28" s="76">
        <v>42</v>
      </c>
      <c r="F28" s="77">
        <f t="shared" si="0"/>
        <v>82</v>
      </c>
      <c r="G28" s="98" t="s">
        <v>13</v>
      </c>
      <c r="H28" s="76">
        <v>39</v>
      </c>
      <c r="I28" s="77">
        <v>40</v>
      </c>
      <c r="J28" s="77">
        <f t="shared" si="1"/>
        <v>79</v>
      </c>
      <c r="K28" s="98" t="s">
        <v>13</v>
      </c>
      <c r="L28" s="139">
        <f t="shared" si="2"/>
        <v>161</v>
      </c>
      <c r="N28" s="92">
        <v>21180</v>
      </c>
      <c r="P28" s="45">
        <f t="shared" si="3"/>
        <v>59</v>
      </c>
    </row>
    <row r="29" spans="1:16" ht="19.5">
      <c r="A29" s="140" t="s">
        <v>128</v>
      </c>
      <c r="B29" s="74" t="s">
        <v>26</v>
      </c>
      <c r="C29" s="75">
        <v>9</v>
      </c>
      <c r="D29" s="76">
        <v>39</v>
      </c>
      <c r="E29" s="76">
        <v>43</v>
      </c>
      <c r="F29" s="77">
        <f t="shared" si="0"/>
        <v>82</v>
      </c>
      <c r="G29" s="98" t="s">
        <v>13</v>
      </c>
      <c r="H29" s="76">
        <v>40</v>
      </c>
      <c r="I29" s="77">
        <v>40</v>
      </c>
      <c r="J29" s="77">
        <f t="shared" si="1"/>
        <v>80</v>
      </c>
      <c r="K29" s="98" t="s">
        <v>13</v>
      </c>
      <c r="L29" s="139">
        <f t="shared" si="2"/>
        <v>162</v>
      </c>
      <c r="N29" s="92">
        <v>37467</v>
      </c>
      <c r="P29" s="45">
        <f t="shared" si="3"/>
        <v>14</v>
      </c>
    </row>
    <row r="30" spans="1:16" ht="19.5">
      <c r="A30" s="140" t="s">
        <v>44</v>
      </c>
      <c r="B30" s="74" t="s">
        <v>21</v>
      </c>
      <c r="C30" s="75">
        <v>7</v>
      </c>
      <c r="D30" s="76">
        <v>44</v>
      </c>
      <c r="E30" s="76">
        <v>43</v>
      </c>
      <c r="F30" s="77">
        <f t="shared" si="0"/>
        <v>87</v>
      </c>
      <c r="G30" s="98" t="s">
        <v>13</v>
      </c>
      <c r="H30" s="76">
        <v>41</v>
      </c>
      <c r="I30" s="77">
        <v>35</v>
      </c>
      <c r="J30" s="77">
        <f t="shared" si="1"/>
        <v>76</v>
      </c>
      <c r="K30" s="98" t="s">
        <v>13</v>
      </c>
      <c r="L30" s="139">
        <f t="shared" si="2"/>
        <v>163</v>
      </c>
      <c r="N30" s="92">
        <v>27658</v>
      </c>
      <c r="P30" s="45">
        <f t="shared" si="3"/>
        <v>41</v>
      </c>
    </row>
    <row r="31" spans="1:16" ht="19.5">
      <c r="A31" s="140" t="s">
        <v>145</v>
      </c>
      <c r="B31" s="74" t="s">
        <v>30</v>
      </c>
      <c r="C31" s="75">
        <v>6</v>
      </c>
      <c r="D31" s="76">
        <v>43</v>
      </c>
      <c r="E31" s="76">
        <v>37</v>
      </c>
      <c r="F31" s="77">
        <f t="shared" si="0"/>
        <v>80</v>
      </c>
      <c r="G31" s="98" t="s">
        <v>13</v>
      </c>
      <c r="H31" s="76">
        <v>43</v>
      </c>
      <c r="I31" s="77">
        <v>40</v>
      </c>
      <c r="J31" s="77">
        <f t="shared" si="1"/>
        <v>83</v>
      </c>
      <c r="K31" s="98" t="s">
        <v>13</v>
      </c>
      <c r="L31" s="139">
        <f t="shared" si="2"/>
        <v>163</v>
      </c>
      <c r="N31" s="92">
        <v>26638</v>
      </c>
      <c r="P31" s="45">
        <f t="shared" si="3"/>
        <v>44</v>
      </c>
    </row>
    <row r="32" spans="1:16" ht="19.5">
      <c r="A32" s="140" t="s">
        <v>22</v>
      </c>
      <c r="B32" s="74" t="s">
        <v>23</v>
      </c>
      <c r="C32" s="75">
        <v>2</v>
      </c>
      <c r="D32" s="76">
        <v>43</v>
      </c>
      <c r="E32" s="76">
        <v>38</v>
      </c>
      <c r="F32" s="77">
        <f t="shared" si="0"/>
        <v>81</v>
      </c>
      <c r="G32" s="98" t="s">
        <v>13</v>
      </c>
      <c r="H32" s="76">
        <v>40</v>
      </c>
      <c r="I32" s="77">
        <v>43</v>
      </c>
      <c r="J32" s="77">
        <f t="shared" si="1"/>
        <v>83</v>
      </c>
      <c r="K32" s="98" t="s">
        <v>13</v>
      </c>
      <c r="L32" s="139">
        <f t="shared" si="2"/>
        <v>164</v>
      </c>
      <c r="N32" s="93">
        <v>26222</v>
      </c>
      <c r="P32" s="45">
        <f t="shared" si="3"/>
        <v>45</v>
      </c>
    </row>
    <row r="33" spans="1:16" ht="19.5">
      <c r="A33" s="140" t="s">
        <v>49</v>
      </c>
      <c r="B33" s="74" t="s">
        <v>23</v>
      </c>
      <c r="C33" s="75">
        <v>3</v>
      </c>
      <c r="D33" s="76">
        <v>46</v>
      </c>
      <c r="E33" s="76">
        <v>39</v>
      </c>
      <c r="F33" s="77">
        <f t="shared" si="0"/>
        <v>85</v>
      </c>
      <c r="G33" s="98" t="s">
        <v>13</v>
      </c>
      <c r="H33" s="76">
        <v>40</v>
      </c>
      <c r="I33" s="77">
        <v>40</v>
      </c>
      <c r="J33" s="77">
        <f t="shared" si="1"/>
        <v>80</v>
      </c>
      <c r="K33" s="98" t="s">
        <v>13</v>
      </c>
      <c r="L33" s="139">
        <f t="shared" si="2"/>
        <v>165</v>
      </c>
      <c r="N33" s="93">
        <v>29973</v>
      </c>
      <c r="P33" s="45">
        <f t="shared" si="3"/>
        <v>35</v>
      </c>
    </row>
    <row r="34" spans="1:16" ht="19.5">
      <c r="A34" s="140" t="s">
        <v>151</v>
      </c>
      <c r="B34" s="74" t="s">
        <v>30</v>
      </c>
      <c r="C34" s="75">
        <v>8</v>
      </c>
      <c r="D34" s="76">
        <v>42</v>
      </c>
      <c r="E34" s="76">
        <v>39</v>
      </c>
      <c r="F34" s="77">
        <f t="shared" si="0"/>
        <v>81</v>
      </c>
      <c r="G34" s="98" t="s">
        <v>13</v>
      </c>
      <c r="H34" s="76">
        <v>43</v>
      </c>
      <c r="I34" s="77">
        <v>42</v>
      </c>
      <c r="J34" s="77">
        <f t="shared" si="1"/>
        <v>85</v>
      </c>
      <c r="K34" s="98" t="s">
        <v>13</v>
      </c>
      <c r="L34" s="139">
        <f t="shared" si="2"/>
        <v>166</v>
      </c>
      <c r="N34" s="92">
        <v>24009</v>
      </c>
      <c r="P34" s="45">
        <f t="shared" si="3"/>
        <v>51</v>
      </c>
    </row>
    <row r="35" spans="1:16" ht="19.5">
      <c r="A35" s="140" t="s">
        <v>148</v>
      </c>
      <c r="B35" s="74" t="s">
        <v>27</v>
      </c>
      <c r="C35" s="75">
        <v>7</v>
      </c>
      <c r="D35" s="76">
        <v>43</v>
      </c>
      <c r="E35" s="76">
        <v>46</v>
      </c>
      <c r="F35" s="77">
        <f t="shared" si="0"/>
        <v>89</v>
      </c>
      <c r="G35" s="98" t="s">
        <v>13</v>
      </c>
      <c r="H35" s="76">
        <v>41</v>
      </c>
      <c r="I35" s="77">
        <v>40</v>
      </c>
      <c r="J35" s="77">
        <f t="shared" si="1"/>
        <v>81</v>
      </c>
      <c r="K35" s="98" t="s">
        <v>13</v>
      </c>
      <c r="L35" s="139">
        <f t="shared" si="2"/>
        <v>170</v>
      </c>
      <c r="N35" s="92">
        <v>28013</v>
      </c>
      <c r="P35" s="45">
        <f t="shared" si="3"/>
        <v>40</v>
      </c>
    </row>
    <row r="36" spans="1:16" ht="19.5">
      <c r="A36" s="140" t="s">
        <v>146</v>
      </c>
      <c r="B36" s="74" t="s">
        <v>21</v>
      </c>
      <c r="C36" s="75">
        <v>6</v>
      </c>
      <c r="D36" s="76">
        <v>44</v>
      </c>
      <c r="E36" s="76">
        <v>38</v>
      </c>
      <c r="F36" s="77">
        <f t="shared" si="0"/>
        <v>82</v>
      </c>
      <c r="G36" s="98" t="s">
        <v>13</v>
      </c>
      <c r="H36" s="76">
        <v>47</v>
      </c>
      <c r="I36" s="77">
        <v>44</v>
      </c>
      <c r="J36" s="77">
        <f t="shared" si="1"/>
        <v>91</v>
      </c>
      <c r="K36" s="98" t="s">
        <v>13</v>
      </c>
      <c r="L36" s="139">
        <f t="shared" si="2"/>
        <v>173</v>
      </c>
      <c r="N36" s="92">
        <v>25706</v>
      </c>
      <c r="P36" s="45">
        <f t="shared" si="3"/>
        <v>46</v>
      </c>
    </row>
    <row r="37" spans="1:16" ht="19.5">
      <c r="A37" s="140" t="s">
        <v>38</v>
      </c>
      <c r="B37" s="74" t="s">
        <v>21</v>
      </c>
      <c r="C37" s="75">
        <v>8</v>
      </c>
      <c r="D37" s="76">
        <v>41</v>
      </c>
      <c r="E37" s="76">
        <v>46</v>
      </c>
      <c r="F37" s="77">
        <f t="shared" si="0"/>
        <v>87</v>
      </c>
      <c r="G37" s="98" t="s">
        <v>13</v>
      </c>
      <c r="H37" s="76">
        <v>45</v>
      </c>
      <c r="I37" s="77">
        <v>42</v>
      </c>
      <c r="J37" s="77">
        <f t="shared" si="1"/>
        <v>87</v>
      </c>
      <c r="K37" s="98" t="s">
        <v>13</v>
      </c>
      <c r="L37" s="139">
        <f t="shared" si="2"/>
        <v>174</v>
      </c>
      <c r="N37" s="92">
        <v>21940</v>
      </c>
      <c r="P37" s="45">
        <f t="shared" si="3"/>
        <v>57</v>
      </c>
    </row>
    <row r="38" spans="1:16" ht="19.5">
      <c r="A38" s="140" t="s">
        <v>147</v>
      </c>
      <c r="B38" s="74" t="s">
        <v>27</v>
      </c>
      <c r="C38" s="75">
        <v>6</v>
      </c>
      <c r="D38" s="76">
        <v>41</v>
      </c>
      <c r="E38" s="76">
        <v>43</v>
      </c>
      <c r="F38" s="77">
        <f t="shared" si="0"/>
        <v>84</v>
      </c>
      <c r="G38" s="98" t="s">
        <v>13</v>
      </c>
      <c r="H38" s="76">
        <v>44</v>
      </c>
      <c r="I38" s="77">
        <v>46</v>
      </c>
      <c r="J38" s="77">
        <f t="shared" si="1"/>
        <v>90</v>
      </c>
      <c r="K38" s="98" t="s">
        <v>13</v>
      </c>
      <c r="L38" s="139">
        <f t="shared" si="2"/>
        <v>174</v>
      </c>
      <c r="N38" s="92">
        <v>32439</v>
      </c>
      <c r="P38" s="45">
        <f t="shared" si="3"/>
        <v>28</v>
      </c>
    </row>
    <row r="39" spans="1:16" ht="19.5">
      <c r="A39" s="140" t="s">
        <v>150</v>
      </c>
      <c r="B39" s="74" t="s">
        <v>30</v>
      </c>
      <c r="C39" s="75">
        <v>8</v>
      </c>
      <c r="D39" s="76">
        <v>45</v>
      </c>
      <c r="E39" s="76">
        <v>43</v>
      </c>
      <c r="F39" s="77">
        <f t="shared" si="0"/>
        <v>88</v>
      </c>
      <c r="G39" s="98" t="s">
        <v>13</v>
      </c>
      <c r="H39" s="76">
        <v>40</v>
      </c>
      <c r="I39" s="77">
        <v>47</v>
      </c>
      <c r="J39" s="77">
        <f t="shared" si="1"/>
        <v>87</v>
      </c>
      <c r="K39" s="98" t="s">
        <v>13</v>
      </c>
      <c r="L39" s="139">
        <f t="shared" si="2"/>
        <v>175</v>
      </c>
      <c r="N39" s="92">
        <v>23787</v>
      </c>
      <c r="P39" s="45">
        <f t="shared" si="3"/>
        <v>52</v>
      </c>
    </row>
    <row r="40" spans="1:16" ht="20.25" thickBot="1">
      <c r="A40" s="141" t="s">
        <v>40</v>
      </c>
      <c r="B40" s="142" t="s">
        <v>27</v>
      </c>
      <c r="C40" s="143">
        <v>7</v>
      </c>
      <c r="D40" s="144">
        <v>43</v>
      </c>
      <c r="E40" s="144">
        <v>44</v>
      </c>
      <c r="F40" s="145">
        <f t="shared" si="0"/>
        <v>87</v>
      </c>
      <c r="G40" s="147" t="s">
        <v>13</v>
      </c>
      <c r="H40" s="144">
        <v>46</v>
      </c>
      <c r="I40" s="145">
        <v>44</v>
      </c>
      <c r="J40" s="145">
        <f t="shared" si="1"/>
        <v>90</v>
      </c>
      <c r="K40" s="148" t="s">
        <v>13</v>
      </c>
      <c r="L40" s="146">
        <f t="shared" si="2"/>
        <v>177</v>
      </c>
      <c r="N40" s="92">
        <v>33052</v>
      </c>
      <c r="P40" s="45">
        <f t="shared" si="3"/>
        <v>26</v>
      </c>
    </row>
    <row r="41" spans="1:16">
      <c r="B41" s="1"/>
      <c r="C41" s="1"/>
      <c r="D41" s="1"/>
      <c r="E41" s="1"/>
      <c r="F41" s="1"/>
      <c r="G41" s="1"/>
      <c r="H41" s="1"/>
      <c r="I41" s="1"/>
      <c r="J41" s="1"/>
      <c r="M41" s="1"/>
      <c r="N41" s="1"/>
    </row>
    <row r="42" spans="1:16" ht="19.5" thickBot="1">
      <c r="B42" s="1"/>
      <c r="C42" s="1"/>
      <c r="D42" s="1"/>
      <c r="E42" s="1"/>
      <c r="F42" s="1"/>
      <c r="G42" s="1"/>
      <c r="H42" s="1"/>
      <c r="I42" s="1"/>
      <c r="J42" s="1"/>
      <c r="M42" s="1"/>
      <c r="N42" s="1"/>
    </row>
    <row r="43" spans="1:16" ht="20.25" thickBot="1">
      <c r="A43" s="150" t="s">
        <v>198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2"/>
      <c r="M43" s="1"/>
      <c r="N43" s="1"/>
    </row>
    <row r="44" spans="1:16" ht="20.25" thickBot="1">
      <c r="A44" s="4" t="s">
        <v>14</v>
      </c>
      <c r="B44" s="5" t="s">
        <v>10</v>
      </c>
      <c r="C44" s="4" t="s">
        <v>1</v>
      </c>
      <c r="D44" s="4" t="s">
        <v>2</v>
      </c>
      <c r="E44" s="4" t="s">
        <v>3</v>
      </c>
      <c r="F44" s="4" t="s">
        <v>4</v>
      </c>
      <c r="G44" s="43" t="s">
        <v>13</v>
      </c>
      <c r="H44" s="4" t="s">
        <v>2</v>
      </c>
      <c r="I44" s="4" t="s">
        <v>3</v>
      </c>
      <c r="J44" s="4" t="s">
        <v>4</v>
      </c>
      <c r="K44" s="43" t="s">
        <v>13</v>
      </c>
      <c r="L44" s="4" t="s">
        <v>12</v>
      </c>
      <c r="N44" s="1"/>
    </row>
    <row r="45" spans="1:16" ht="19.5">
      <c r="A45" s="127" t="s">
        <v>31</v>
      </c>
      <c r="B45" s="89" t="s">
        <v>23</v>
      </c>
      <c r="C45" s="90">
        <v>1</v>
      </c>
      <c r="D45" s="46">
        <v>39</v>
      </c>
      <c r="E45" s="46">
        <v>40</v>
      </c>
      <c r="F45" s="107">
        <f>SUM(D45+E45)</f>
        <v>79</v>
      </c>
      <c r="G45" s="95" t="s">
        <v>13</v>
      </c>
      <c r="H45" s="46">
        <v>39</v>
      </c>
      <c r="I45" s="47">
        <v>38</v>
      </c>
      <c r="J45" s="107">
        <f>SUM(H45:I45)</f>
        <v>77</v>
      </c>
      <c r="K45" s="96" t="s">
        <v>13</v>
      </c>
      <c r="L45" s="139">
        <f t="shared" ref="L45:L46" si="4">(F45+J45)</f>
        <v>156</v>
      </c>
      <c r="N45" s="93">
        <v>25922</v>
      </c>
      <c r="P45" s="45">
        <f t="shared" si="3"/>
        <v>46</v>
      </c>
    </row>
    <row r="46" spans="1:16" ht="19.5">
      <c r="A46" s="127" t="s">
        <v>86</v>
      </c>
      <c r="B46" s="89" t="s">
        <v>26</v>
      </c>
      <c r="C46" s="90">
        <v>2</v>
      </c>
      <c r="D46" s="46">
        <v>43</v>
      </c>
      <c r="E46" s="46">
        <v>37</v>
      </c>
      <c r="F46" s="107">
        <f>SUM(D46+E46)</f>
        <v>80</v>
      </c>
      <c r="G46" s="95" t="s">
        <v>13</v>
      </c>
      <c r="H46" s="46">
        <v>38</v>
      </c>
      <c r="I46" s="47">
        <v>41</v>
      </c>
      <c r="J46" s="107">
        <f>SUM(H46:I46)</f>
        <v>79</v>
      </c>
      <c r="K46" s="96" t="s">
        <v>13</v>
      </c>
      <c r="L46" s="139">
        <f t="shared" si="4"/>
        <v>159</v>
      </c>
      <c r="N46" s="93">
        <v>37106</v>
      </c>
      <c r="P46" s="45">
        <f t="shared" si="3"/>
        <v>15</v>
      </c>
    </row>
    <row r="47" spans="1:16" ht="19.5">
      <c r="A47" s="127" t="s">
        <v>186</v>
      </c>
      <c r="B47" s="89" t="s">
        <v>21</v>
      </c>
      <c r="C47" s="90">
        <v>8</v>
      </c>
      <c r="D47" s="46">
        <v>41</v>
      </c>
      <c r="E47" s="46">
        <v>40</v>
      </c>
      <c r="F47" s="107">
        <f>SUM(D47+E47)</f>
        <v>81</v>
      </c>
      <c r="G47" s="95" t="s">
        <v>13</v>
      </c>
      <c r="H47" s="46">
        <v>43</v>
      </c>
      <c r="I47" s="47">
        <v>38</v>
      </c>
      <c r="J47" s="107">
        <f>SUM(H47:I47)</f>
        <v>81</v>
      </c>
      <c r="K47" s="96" t="s">
        <v>13</v>
      </c>
      <c r="L47" s="139">
        <f>(F47+J47)</f>
        <v>162</v>
      </c>
      <c r="N47" s="92">
        <v>20628</v>
      </c>
      <c r="P47" s="45">
        <f t="shared" si="3"/>
        <v>60</v>
      </c>
    </row>
    <row r="48" spans="1:16" ht="19.5">
      <c r="A48" s="127" t="s">
        <v>47</v>
      </c>
      <c r="B48" s="89" t="s">
        <v>23</v>
      </c>
      <c r="C48" s="90">
        <v>7</v>
      </c>
      <c r="D48" s="46">
        <v>44</v>
      </c>
      <c r="E48" s="46">
        <v>42</v>
      </c>
      <c r="F48" s="107">
        <f>SUM(D48+E48)</f>
        <v>86</v>
      </c>
      <c r="G48" s="95" t="s">
        <v>13</v>
      </c>
      <c r="H48" s="46">
        <v>38</v>
      </c>
      <c r="I48" s="47">
        <v>44</v>
      </c>
      <c r="J48" s="107">
        <f>SUM(H48:I48)</f>
        <v>82</v>
      </c>
      <c r="K48" s="96" t="s">
        <v>13</v>
      </c>
      <c r="L48" s="139">
        <f>(F48+J48)</f>
        <v>168</v>
      </c>
      <c r="N48" s="93">
        <v>25055</v>
      </c>
      <c r="P48" s="45">
        <f t="shared" si="3"/>
        <v>48</v>
      </c>
    </row>
    <row r="49" spans="1:16" ht="20.25" thickBot="1">
      <c r="A49" s="129" t="s">
        <v>121</v>
      </c>
      <c r="B49" s="130" t="s">
        <v>29</v>
      </c>
      <c r="C49" s="131">
        <v>16</v>
      </c>
      <c r="D49" s="132">
        <v>51</v>
      </c>
      <c r="E49" s="132">
        <v>51</v>
      </c>
      <c r="F49" s="133">
        <f>SUM(D49+E49)</f>
        <v>102</v>
      </c>
      <c r="G49" s="134" t="s">
        <v>13</v>
      </c>
      <c r="H49" s="132">
        <v>49</v>
      </c>
      <c r="I49" s="133">
        <v>47</v>
      </c>
      <c r="J49" s="133">
        <f>SUM(H49:I49)</f>
        <v>96</v>
      </c>
      <c r="K49" s="149" t="s">
        <v>13</v>
      </c>
      <c r="L49" s="146">
        <f>(F49+J49)</f>
        <v>198</v>
      </c>
      <c r="N49" s="92">
        <v>23537</v>
      </c>
      <c r="P49" s="45">
        <f t="shared" si="3"/>
        <v>52</v>
      </c>
    </row>
  </sheetData>
  <sortState ref="A13:N40">
    <sortCondition ref="L13:L40"/>
    <sortCondition ref="J13:J40"/>
  </sortState>
  <mergeCells count="9">
    <mergeCell ref="A43:L43"/>
    <mergeCell ref="A11:L11"/>
    <mergeCell ref="A1:L1"/>
    <mergeCell ref="A2:L2"/>
    <mergeCell ref="A4:L4"/>
    <mergeCell ref="A6:L6"/>
    <mergeCell ref="A8:L8"/>
    <mergeCell ref="A9:L9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sqref="A1:E1"/>
    </sheetView>
  </sheetViews>
  <sheetFormatPr baseColWidth="10" defaultRowHeight="15"/>
  <cols>
    <col min="1" max="1" width="6.42578125" style="66" bestFit="1" customWidth="1"/>
    <col min="2" max="5" width="21.7109375" customWidth="1"/>
    <col min="6" max="6" width="4" customWidth="1"/>
    <col min="7" max="7" width="4" bestFit="1" customWidth="1"/>
  </cols>
  <sheetData>
    <row r="1" spans="1:8" s="53" customFormat="1" ht="25.5" customHeight="1">
      <c r="A1" s="181" t="s">
        <v>72</v>
      </c>
      <c r="B1" s="181"/>
      <c r="C1" s="181"/>
      <c r="D1" s="181"/>
      <c r="E1" s="181"/>
    </row>
    <row r="2" spans="1:8" s="1" customFormat="1" ht="27" thickBot="1">
      <c r="A2" s="182" t="s">
        <v>32</v>
      </c>
      <c r="B2" s="182"/>
      <c r="C2" s="182"/>
      <c r="D2" s="182"/>
      <c r="E2" s="182"/>
    </row>
    <row r="3" spans="1:8" s="54" customFormat="1" ht="16.5" thickBot="1">
      <c r="A3" s="183" t="s">
        <v>54</v>
      </c>
      <c r="B3" s="184"/>
      <c r="C3" s="184"/>
      <c r="D3" s="184"/>
      <c r="E3" s="185"/>
    </row>
    <row r="4" spans="1:8" s="55" customFormat="1" ht="15.75">
      <c r="A4" s="186" t="s">
        <v>11</v>
      </c>
      <c r="B4" s="186"/>
      <c r="C4" s="186"/>
      <c r="D4" s="186"/>
      <c r="E4" s="186"/>
    </row>
    <row r="5" spans="1:8" s="55" customFormat="1" ht="16.5" thickBot="1">
      <c r="A5" s="187" t="s">
        <v>74</v>
      </c>
      <c r="B5" s="187"/>
      <c r="C5" s="187"/>
      <c r="D5" s="187"/>
      <c r="E5" s="187"/>
    </row>
    <row r="6" spans="1:8" ht="13.5" thickBot="1">
      <c r="A6" s="169" t="s">
        <v>55</v>
      </c>
      <c r="B6" s="170"/>
      <c r="C6" s="170"/>
      <c r="D6" s="170"/>
      <c r="E6" s="171"/>
      <c r="F6" s="56"/>
      <c r="G6" s="57"/>
      <c r="H6" s="57"/>
    </row>
    <row r="7" spans="1:8" ht="12.75">
      <c r="A7" s="58">
        <v>0.33333333333333331</v>
      </c>
      <c r="B7" s="62" t="s">
        <v>75</v>
      </c>
      <c r="C7" s="63" t="s">
        <v>76</v>
      </c>
      <c r="D7" s="63" t="s">
        <v>77</v>
      </c>
      <c r="E7" s="64" t="s">
        <v>78</v>
      </c>
      <c r="F7" s="56">
        <f t="shared" ref="F7:F38" si="0">COUNTA(B7,C7,D7,E7)</f>
        <v>4</v>
      </c>
      <c r="G7" s="57"/>
      <c r="H7" s="57"/>
    </row>
    <row r="8" spans="1:8" ht="12.75">
      <c r="A8" s="58">
        <v>0.34097222222222223</v>
      </c>
      <c r="B8" s="62" t="s">
        <v>65</v>
      </c>
      <c r="C8" s="63" t="s">
        <v>79</v>
      </c>
      <c r="D8" s="63" t="s">
        <v>80</v>
      </c>
      <c r="E8" s="64" t="s">
        <v>81</v>
      </c>
      <c r="F8" s="56">
        <f t="shared" si="0"/>
        <v>4</v>
      </c>
      <c r="G8" s="57"/>
      <c r="H8" s="57"/>
    </row>
    <row r="9" spans="1:8" ht="12.75">
      <c r="A9" s="58">
        <v>0.34861111111111098</v>
      </c>
      <c r="B9" s="62"/>
      <c r="C9" s="63"/>
      <c r="D9" s="63"/>
      <c r="E9" s="64"/>
      <c r="F9" s="56">
        <f t="shared" si="0"/>
        <v>0</v>
      </c>
      <c r="G9" s="57"/>
      <c r="H9" s="57"/>
    </row>
    <row r="10" spans="1:8" ht="12.75">
      <c r="A10" s="58">
        <v>0.35625000000000001</v>
      </c>
      <c r="B10" s="62" t="s">
        <v>82</v>
      </c>
      <c r="C10" s="63" t="s">
        <v>83</v>
      </c>
      <c r="D10" s="63" t="s">
        <v>84</v>
      </c>
      <c r="E10" s="64" t="s">
        <v>85</v>
      </c>
      <c r="F10" s="56">
        <f t="shared" si="0"/>
        <v>4</v>
      </c>
      <c r="G10" s="57"/>
      <c r="H10" s="57"/>
    </row>
    <row r="11" spans="1:8" ht="12.75">
      <c r="A11" s="58">
        <v>0.36388888888888898</v>
      </c>
      <c r="B11" s="62"/>
      <c r="C11" s="63"/>
      <c r="D11" s="63"/>
      <c r="E11" s="64"/>
      <c r="F11" s="56">
        <f t="shared" si="0"/>
        <v>0</v>
      </c>
      <c r="G11" s="57"/>
      <c r="H11" s="57"/>
    </row>
    <row r="12" spans="1:8" ht="12.75">
      <c r="A12" s="58">
        <v>0.37152777777777801</v>
      </c>
      <c r="B12" s="62"/>
      <c r="C12" s="63"/>
      <c r="D12" s="63"/>
      <c r="E12" s="64"/>
      <c r="F12" s="56">
        <f t="shared" si="0"/>
        <v>0</v>
      </c>
      <c r="G12" s="57"/>
      <c r="H12" s="57"/>
    </row>
    <row r="13" spans="1:8" ht="12.75">
      <c r="A13" s="58">
        <v>0.37916666666666698</v>
      </c>
      <c r="B13" s="62" t="s">
        <v>86</v>
      </c>
      <c r="C13" s="63" t="s">
        <v>87</v>
      </c>
      <c r="D13" s="63" t="s">
        <v>88</v>
      </c>
      <c r="E13" s="64" t="s">
        <v>64</v>
      </c>
      <c r="F13" s="56">
        <f t="shared" si="0"/>
        <v>4</v>
      </c>
      <c r="G13" s="57"/>
      <c r="H13" s="57"/>
    </row>
    <row r="14" spans="1:8" ht="12.75">
      <c r="A14" s="58">
        <v>0.38680555555555601</v>
      </c>
      <c r="B14" s="62" t="s">
        <v>89</v>
      </c>
      <c r="C14" s="63" t="s">
        <v>61</v>
      </c>
      <c r="D14" s="63" t="s">
        <v>62</v>
      </c>
      <c r="E14" s="64" t="s">
        <v>90</v>
      </c>
      <c r="F14" s="56">
        <f t="shared" si="0"/>
        <v>4</v>
      </c>
      <c r="G14" s="57"/>
      <c r="H14" s="57"/>
    </row>
    <row r="15" spans="1:8" ht="12.75">
      <c r="A15" s="58">
        <v>0.39444444444444499</v>
      </c>
      <c r="B15" s="62" t="s">
        <v>91</v>
      </c>
      <c r="C15" s="103" t="s">
        <v>92</v>
      </c>
      <c r="D15" s="63" t="s">
        <v>93</v>
      </c>
      <c r="E15" s="64" t="s">
        <v>94</v>
      </c>
      <c r="F15" s="56">
        <f t="shared" si="0"/>
        <v>4</v>
      </c>
      <c r="G15" s="57"/>
      <c r="H15" s="57"/>
    </row>
    <row r="16" spans="1:8" ht="12.75">
      <c r="A16" s="58">
        <v>0.40208333333333401</v>
      </c>
      <c r="B16" s="62" t="s">
        <v>95</v>
      </c>
      <c r="C16" s="63" t="s">
        <v>56</v>
      </c>
      <c r="D16" s="63" t="s">
        <v>57</v>
      </c>
      <c r="E16" s="64" t="s">
        <v>96</v>
      </c>
      <c r="F16" s="56">
        <f t="shared" si="0"/>
        <v>4</v>
      </c>
      <c r="G16" s="57"/>
      <c r="H16" s="57"/>
    </row>
    <row r="17" spans="1:8" ht="12.75">
      <c r="A17" s="58">
        <v>0.40972222222222299</v>
      </c>
      <c r="B17" s="62" t="s">
        <v>31</v>
      </c>
      <c r="C17" s="63" t="s">
        <v>22</v>
      </c>
      <c r="D17" s="63" t="s">
        <v>63</v>
      </c>
      <c r="E17" s="64" t="s">
        <v>97</v>
      </c>
      <c r="F17" s="56">
        <f t="shared" si="0"/>
        <v>4</v>
      </c>
      <c r="G17" s="57"/>
      <c r="H17" s="57"/>
    </row>
    <row r="18" spans="1:8" ht="12.75">
      <c r="A18" s="58">
        <v>0.41736111111111102</v>
      </c>
      <c r="B18" s="62"/>
      <c r="C18" s="63"/>
      <c r="D18" s="63"/>
      <c r="E18" s="64"/>
      <c r="F18" s="56">
        <f t="shared" si="0"/>
        <v>0</v>
      </c>
      <c r="G18" s="57"/>
      <c r="H18" s="57"/>
    </row>
    <row r="19" spans="1:8" ht="12.75">
      <c r="A19" s="58">
        <v>0.42499999999999999</v>
      </c>
      <c r="B19" s="62" t="s">
        <v>98</v>
      </c>
      <c r="C19" s="63" t="s">
        <v>99</v>
      </c>
      <c r="D19" s="63" t="s">
        <v>100</v>
      </c>
      <c r="E19" s="64" t="s">
        <v>101</v>
      </c>
      <c r="F19" s="56">
        <f t="shared" si="0"/>
        <v>4</v>
      </c>
      <c r="G19" s="57"/>
      <c r="H19" s="57"/>
    </row>
    <row r="20" spans="1:8" ht="12.75">
      <c r="A20" s="58">
        <v>0.43263888888888902</v>
      </c>
      <c r="B20" s="62" t="s">
        <v>102</v>
      </c>
      <c r="C20" s="63" t="s">
        <v>103</v>
      </c>
      <c r="D20" s="63" t="s">
        <v>104</v>
      </c>
      <c r="E20" s="64" t="s">
        <v>105</v>
      </c>
      <c r="F20" s="56">
        <f t="shared" si="0"/>
        <v>4</v>
      </c>
      <c r="G20" s="57"/>
      <c r="H20" s="57"/>
    </row>
    <row r="21" spans="1:8" ht="12.75">
      <c r="A21" s="58">
        <v>0.44027777777777799</v>
      </c>
      <c r="B21" s="62"/>
      <c r="C21" s="63"/>
      <c r="D21" s="63"/>
      <c r="E21" s="64"/>
      <c r="F21" s="56">
        <f t="shared" si="0"/>
        <v>0</v>
      </c>
      <c r="G21" s="57"/>
      <c r="H21" s="57"/>
    </row>
    <row r="22" spans="1:8" ht="12.75">
      <c r="A22" s="58">
        <v>0.44791666666666702</v>
      </c>
      <c r="B22" s="62" t="s">
        <v>106</v>
      </c>
      <c r="C22" s="63" t="s">
        <v>107</v>
      </c>
      <c r="D22" s="63" t="s">
        <v>108</v>
      </c>
      <c r="E22" s="64" t="s">
        <v>109</v>
      </c>
      <c r="F22" s="56">
        <f t="shared" si="0"/>
        <v>4</v>
      </c>
      <c r="G22" s="57"/>
      <c r="H22" s="57"/>
    </row>
    <row r="23" spans="1:8" ht="12.75">
      <c r="A23" s="58">
        <v>0.45555555555555599</v>
      </c>
      <c r="B23" s="62" t="s">
        <v>40</v>
      </c>
      <c r="C23" s="63" t="s">
        <v>110</v>
      </c>
      <c r="D23" s="63" t="s">
        <v>111</v>
      </c>
      <c r="E23" s="64" t="s">
        <v>112</v>
      </c>
      <c r="F23" s="56">
        <f t="shared" si="0"/>
        <v>4</v>
      </c>
      <c r="G23" s="57"/>
      <c r="H23" s="57"/>
    </row>
    <row r="24" spans="1:8" ht="12.75">
      <c r="A24" s="58">
        <v>0.46319444444444502</v>
      </c>
      <c r="B24" s="62" t="s">
        <v>70</v>
      </c>
      <c r="C24" s="63" t="s">
        <v>113</v>
      </c>
      <c r="D24" s="63" t="s">
        <v>114</v>
      </c>
      <c r="E24" s="64" t="s">
        <v>66</v>
      </c>
      <c r="F24" s="56">
        <f t="shared" si="0"/>
        <v>4</v>
      </c>
      <c r="G24" s="57"/>
      <c r="H24" s="57"/>
    </row>
    <row r="25" spans="1:8" ht="12.75">
      <c r="A25" s="58">
        <v>0.47083333333333399</v>
      </c>
      <c r="B25" s="104" t="s">
        <v>115</v>
      </c>
      <c r="C25" s="63" t="s">
        <v>44</v>
      </c>
      <c r="D25" s="63" t="s">
        <v>60</v>
      </c>
      <c r="E25" s="64" t="s">
        <v>116</v>
      </c>
      <c r="F25" s="56">
        <f t="shared" si="0"/>
        <v>4</v>
      </c>
      <c r="G25" s="57"/>
      <c r="H25" s="57"/>
    </row>
    <row r="26" spans="1:8" ht="12.75">
      <c r="A26" s="58">
        <v>0.47847222222222202</v>
      </c>
      <c r="B26" s="62" t="s">
        <v>117</v>
      </c>
      <c r="C26" s="63" t="s">
        <v>59</v>
      </c>
      <c r="D26" s="63" t="s">
        <v>118</v>
      </c>
      <c r="E26" s="105" t="s">
        <v>119</v>
      </c>
      <c r="F26" s="56">
        <f t="shared" si="0"/>
        <v>4</v>
      </c>
      <c r="G26" s="57"/>
      <c r="H26" s="57"/>
    </row>
    <row r="27" spans="1:8" ht="12.75">
      <c r="A27" s="58">
        <v>0.48611111111111099</v>
      </c>
      <c r="B27" s="62" t="s">
        <v>69</v>
      </c>
      <c r="C27" s="63" t="s">
        <v>120</v>
      </c>
      <c r="D27" s="63" t="s">
        <v>121</v>
      </c>
      <c r="E27" s="64" t="s">
        <v>122</v>
      </c>
      <c r="F27" s="56">
        <f t="shared" si="0"/>
        <v>4</v>
      </c>
      <c r="G27" s="57"/>
      <c r="H27" s="57"/>
    </row>
    <row r="28" spans="1:8" ht="12.75">
      <c r="A28" s="58">
        <v>0.49375000000000002</v>
      </c>
      <c r="B28" s="62" t="s">
        <v>28</v>
      </c>
      <c r="C28" s="103" t="s">
        <v>123</v>
      </c>
      <c r="D28" s="103" t="s">
        <v>43</v>
      </c>
      <c r="E28" s="64" t="s">
        <v>67</v>
      </c>
      <c r="F28" s="56">
        <f t="shared" si="0"/>
        <v>4</v>
      </c>
      <c r="G28" s="57"/>
      <c r="H28" s="57"/>
    </row>
    <row r="29" spans="1:8" ht="12.75">
      <c r="A29" s="58">
        <v>0.50138888888888899</v>
      </c>
      <c r="B29" s="62"/>
      <c r="C29" s="63"/>
      <c r="D29" s="63"/>
      <c r="E29" s="64"/>
      <c r="F29" s="56">
        <f t="shared" si="0"/>
        <v>0</v>
      </c>
      <c r="G29" s="57"/>
      <c r="H29" s="57"/>
    </row>
    <row r="30" spans="1:8" ht="13.5" thickBot="1">
      <c r="A30" s="58">
        <v>0.50902777777777797</v>
      </c>
      <c r="B30" s="62" t="s">
        <v>124</v>
      </c>
      <c r="C30" s="63" t="s">
        <v>47</v>
      </c>
      <c r="D30" s="63" t="s">
        <v>68</v>
      </c>
      <c r="E30" s="64" t="s">
        <v>125</v>
      </c>
      <c r="F30" s="56">
        <f t="shared" si="0"/>
        <v>4</v>
      </c>
      <c r="G30" s="57"/>
      <c r="H30" s="57"/>
    </row>
    <row r="31" spans="1:8" ht="12.75">
      <c r="A31" s="85">
        <v>0.51666666666666705</v>
      </c>
      <c r="B31" s="59" t="s">
        <v>126</v>
      </c>
      <c r="C31" s="102" t="s">
        <v>58</v>
      </c>
      <c r="D31" s="60" t="s">
        <v>127</v>
      </c>
      <c r="E31" s="61" t="s">
        <v>128</v>
      </c>
      <c r="F31" s="56">
        <f t="shared" si="0"/>
        <v>4</v>
      </c>
      <c r="G31" s="57"/>
      <c r="H31" s="57"/>
    </row>
    <row r="32" spans="1:8" ht="12.75">
      <c r="A32" s="86">
        <v>0.52430555555555602</v>
      </c>
      <c r="B32" s="68"/>
      <c r="C32" s="67"/>
      <c r="D32" s="67"/>
      <c r="E32" s="64"/>
      <c r="F32" s="56">
        <f t="shared" si="0"/>
        <v>0</v>
      </c>
      <c r="G32" s="57"/>
      <c r="H32" s="57"/>
    </row>
    <row r="33" spans="1:8" ht="13.5" thickBot="1">
      <c r="A33" s="87">
        <v>0.531944444444445</v>
      </c>
      <c r="B33" s="69"/>
      <c r="C33" s="70"/>
      <c r="D33" s="70"/>
      <c r="E33" s="71"/>
      <c r="F33" s="56">
        <f t="shared" si="0"/>
        <v>0</v>
      </c>
      <c r="G33" s="57"/>
      <c r="H33" s="57"/>
    </row>
    <row r="34" spans="1:8" ht="12.75">
      <c r="A34" s="58">
        <v>0.53958333333333397</v>
      </c>
      <c r="B34" s="62" t="s">
        <v>129</v>
      </c>
      <c r="C34" s="63" t="s">
        <v>130</v>
      </c>
      <c r="D34" s="63" t="s">
        <v>131</v>
      </c>
      <c r="E34" s="64"/>
      <c r="F34" s="56">
        <f t="shared" si="0"/>
        <v>3</v>
      </c>
      <c r="G34" s="57"/>
      <c r="H34" s="57"/>
    </row>
    <row r="35" spans="1:8" ht="12.75">
      <c r="A35" s="58">
        <v>0.54722222222222305</v>
      </c>
      <c r="B35" s="62" t="s">
        <v>132</v>
      </c>
      <c r="C35" s="63" t="s">
        <v>133</v>
      </c>
      <c r="D35" s="63" t="s">
        <v>134</v>
      </c>
      <c r="E35" s="64"/>
      <c r="F35" s="56">
        <f t="shared" si="0"/>
        <v>3</v>
      </c>
      <c r="G35" s="57"/>
      <c r="H35" s="57"/>
    </row>
    <row r="36" spans="1:8" ht="12.75">
      <c r="A36" s="58">
        <v>0.55486111111111203</v>
      </c>
      <c r="B36" s="62"/>
      <c r="C36" s="63"/>
      <c r="D36" s="63"/>
      <c r="E36" s="64"/>
      <c r="F36" s="56">
        <f t="shared" si="0"/>
        <v>0</v>
      </c>
      <c r="G36" s="57"/>
      <c r="H36" s="57"/>
    </row>
    <row r="37" spans="1:8" ht="13.5" thickBot="1">
      <c r="A37" s="58">
        <v>0.562500000000001</v>
      </c>
      <c r="B37" s="62"/>
      <c r="C37" s="63"/>
      <c r="D37" s="63"/>
      <c r="E37" s="64"/>
      <c r="F37" s="56">
        <f t="shared" si="0"/>
        <v>0</v>
      </c>
      <c r="G37" s="57"/>
      <c r="H37" s="57"/>
    </row>
    <row r="38" spans="1:8" ht="13.5" thickBot="1">
      <c r="A38" s="58">
        <v>0.57013888888888897</v>
      </c>
      <c r="B38" s="62"/>
      <c r="C38" s="63"/>
      <c r="D38" s="63"/>
      <c r="E38" s="64"/>
      <c r="F38" s="56">
        <f t="shared" si="0"/>
        <v>0</v>
      </c>
      <c r="G38" s="65">
        <f>SUM(F7:F38)</f>
        <v>82</v>
      </c>
    </row>
    <row r="39" spans="1:8" ht="12.75">
      <c r="A39" s="172" t="s">
        <v>71</v>
      </c>
      <c r="B39" s="173"/>
      <c r="C39" s="173"/>
      <c r="D39" s="173"/>
      <c r="E39" s="174"/>
    </row>
    <row r="40" spans="1:8" ht="12.75">
      <c r="A40" s="175"/>
      <c r="B40" s="176"/>
      <c r="C40" s="176"/>
      <c r="D40" s="176"/>
      <c r="E40" s="177"/>
    </row>
    <row r="41" spans="1:8" ht="12.75">
      <c r="A41" s="175"/>
      <c r="B41" s="176"/>
      <c r="C41" s="176"/>
      <c r="D41" s="176"/>
      <c r="E41" s="177"/>
    </row>
    <row r="42" spans="1:8" ht="12.75">
      <c r="A42" s="175"/>
      <c r="B42" s="176"/>
      <c r="C42" s="176"/>
      <c r="D42" s="176"/>
      <c r="E42" s="177"/>
    </row>
    <row r="43" spans="1:8" ht="13.5" thickBot="1">
      <c r="A43" s="178"/>
      <c r="B43" s="179"/>
      <c r="C43" s="179"/>
      <c r="D43" s="179"/>
      <c r="E43" s="180"/>
    </row>
    <row r="49" spans="1:1" ht="12.75">
      <c r="A49"/>
    </row>
    <row r="50" spans="1:1" ht="12.75">
      <c r="A50"/>
    </row>
    <row r="51" spans="1:1" ht="12.75">
      <c r="A51"/>
    </row>
  </sheetData>
  <mergeCells count="7">
    <mergeCell ref="A6:E6"/>
    <mergeCell ref="A39:E43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3"/>
  <sheetViews>
    <sheetView workbookViewId="0">
      <selection sqref="A1:E1"/>
    </sheetView>
  </sheetViews>
  <sheetFormatPr baseColWidth="10" defaultRowHeight="15"/>
  <cols>
    <col min="1" max="1" width="6.42578125" style="66" bestFit="1" customWidth="1"/>
    <col min="2" max="5" width="21.7109375" customWidth="1"/>
    <col min="6" max="6" width="4" customWidth="1"/>
    <col min="7" max="7" width="4" bestFit="1" customWidth="1"/>
  </cols>
  <sheetData>
    <row r="1" spans="1:8" s="53" customFormat="1" ht="25.5" customHeight="1">
      <c r="A1" s="181" t="s">
        <v>72</v>
      </c>
      <c r="B1" s="181"/>
      <c r="C1" s="181"/>
      <c r="D1" s="181"/>
      <c r="E1" s="181"/>
    </row>
    <row r="2" spans="1:8" s="1" customFormat="1" ht="27" thickBot="1">
      <c r="A2" s="182" t="s">
        <v>32</v>
      </c>
      <c r="B2" s="182"/>
      <c r="C2" s="182"/>
      <c r="D2" s="182"/>
      <c r="E2" s="182"/>
    </row>
    <row r="3" spans="1:8" s="54" customFormat="1" ht="16.5" thickBot="1">
      <c r="A3" s="183" t="s">
        <v>54</v>
      </c>
      <c r="B3" s="184"/>
      <c r="C3" s="184"/>
      <c r="D3" s="184"/>
      <c r="E3" s="185"/>
    </row>
    <row r="4" spans="1:8" s="55" customFormat="1" ht="15.75">
      <c r="A4" s="186" t="s">
        <v>11</v>
      </c>
      <c r="B4" s="186"/>
      <c r="C4" s="186"/>
      <c r="D4" s="186"/>
      <c r="E4" s="186"/>
    </row>
    <row r="5" spans="1:8" s="55" customFormat="1" ht="16.5" thickBot="1">
      <c r="A5" s="187" t="s">
        <v>188</v>
      </c>
      <c r="B5" s="187"/>
      <c r="C5" s="187"/>
      <c r="D5" s="187"/>
      <c r="E5" s="187"/>
    </row>
    <row r="6" spans="1:8" ht="13.5" thickBot="1">
      <c r="A6" s="169" t="s">
        <v>55</v>
      </c>
      <c r="B6" s="170"/>
      <c r="C6" s="170"/>
      <c r="D6" s="170"/>
      <c r="E6" s="171"/>
      <c r="F6" s="56"/>
      <c r="G6" s="57"/>
      <c r="H6" s="57"/>
    </row>
    <row r="7" spans="1:8" ht="12.75">
      <c r="A7" s="58">
        <v>0.33333333333333331</v>
      </c>
      <c r="B7" s="62" t="s">
        <v>75</v>
      </c>
      <c r="C7" s="63" t="s">
        <v>77</v>
      </c>
      <c r="D7" s="63" t="s">
        <v>78</v>
      </c>
      <c r="E7" s="64" t="s">
        <v>87</v>
      </c>
      <c r="F7" s="56">
        <f t="shared" ref="F7:F35" si="0">COUNTA(B7,C7,D7,E7)</f>
        <v>4</v>
      </c>
      <c r="G7" s="57"/>
      <c r="H7" s="57"/>
    </row>
    <row r="8" spans="1:8" ht="12.75">
      <c r="A8" s="58">
        <v>0.34097222222222223</v>
      </c>
      <c r="B8" s="62" t="s">
        <v>79</v>
      </c>
      <c r="C8" s="63" t="s">
        <v>80</v>
      </c>
      <c r="D8" s="63" t="s">
        <v>81</v>
      </c>
      <c r="E8" s="64" t="s">
        <v>195</v>
      </c>
      <c r="F8" s="56">
        <f t="shared" si="0"/>
        <v>4</v>
      </c>
      <c r="G8" s="57"/>
      <c r="H8" s="57"/>
    </row>
    <row r="9" spans="1:8" ht="12.75">
      <c r="A9" s="58">
        <v>0.34861111111111098</v>
      </c>
      <c r="B9" s="62" t="s">
        <v>98</v>
      </c>
      <c r="C9" s="63" t="s">
        <v>99</v>
      </c>
      <c r="D9" s="63" t="s">
        <v>100</v>
      </c>
      <c r="E9" s="64" t="s">
        <v>101</v>
      </c>
      <c r="F9" s="56">
        <f t="shared" si="0"/>
        <v>4</v>
      </c>
      <c r="G9" s="57"/>
      <c r="H9" s="57"/>
    </row>
    <row r="10" spans="1:8" ht="12.75">
      <c r="A10" s="58">
        <v>0.35625000000000001</v>
      </c>
      <c r="B10" s="62" t="s">
        <v>82</v>
      </c>
      <c r="C10" s="63" t="s">
        <v>83</v>
      </c>
      <c r="D10" s="63" t="s">
        <v>84</v>
      </c>
      <c r="E10" s="64" t="s">
        <v>85</v>
      </c>
      <c r="F10" s="56">
        <f t="shared" si="0"/>
        <v>4</v>
      </c>
      <c r="G10" s="57"/>
      <c r="H10" s="57"/>
    </row>
    <row r="11" spans="1:8" ht="12.75">
      <c r="A11" s="58">
        <v>0.36388888888888898</v>
      </c>
      <c r="B11" s="62" t="s">
        <v>91</v>
      </c>
      <c r="C11" s="63" t="s">
        <v>93</v>
      </c>
      <c r="D11" s="63" t="s">
        <v>165</v>
      </c>
      <c r="E11" s="64" t="s">
        <v>88</v>
      </c>
      <c r="F11" s="56">
        <f t="shared" si="0"/>
        <v>4</v>
      </c>
      <c r="G11" s="57"/>
      <c r="H11" s="57"/>
    </row>
    <row r="12" spans="1:8" ht="12.75">
      <c r="A12" s="58">
        <v>0.37152777777777801</v>
      </c>
      <c r="B12" s="62" t="s">
        <v>106</v>
      </c>
      <c r="C12" s="63" t="s">
        <v>107</v>
      </c>
      <c r="D12" s="63" t="s">
        <v>108</v>
      </c>
      <c r="E12" s="64"/>
      <c r="F12" s="56">
        <f t="shared" si="0"/>
        <v>3</v>
      </c>
      <c r="G12" s="57"/>
      <c r="H12" s="57"/>
    </row>
    <row r="13" spans="1:8" ht="12.75">
      <c r="A13" s="58">
        <v>0.37916666666666698</v>
      </c>
      <c r="B13" s="62"/>
      <c r="C13" s="63"/>
      <c r="D13" s="63"/>
      <c r="E13" s="64"/>
      <c r="F13" s="56">
        <f t="shared" si="0"/>
        <v>0</v>
      </c>
      <c r="G13" s="57"/>
      <c r="H13" s="57"/>
    </row>
    <row r="14" spans="1:8" ht="12.75">
      <c r="A14" s="58">
        <v>0.38680555555555601</v>
      </c>
      <c r="B14" s="62"/>
      <c r="C14" s="63"/>
      <c r="D14" s="63"/>
      <c r="E14" s="64"/>
      <c r="F14" s="56">
        <f t="shared" si="0"/>
        <v>0</v>
      </c>
      <c r="G14" s="57"/>
      <c r="H14" s="57"/>
    </row>
    <row r="15" spans="1:8" ht="12.75">
      <c r="A15" s="58">
        <v>0.39444444444444499</v>
      </c>
      <c r="B15" s="62"/>
      <c r="C15" s="63"/>
      <c r="D15" s="63"/>
      <c r="E15" s="64"/>
      <c r="F15" s="56">
        <f t="shared" si="0"/>
        <v>0</v>
      </c>
      <c r="G15" s="57"/>
      <c r="H15" s="57"/>
    </row>
    <row r="16" spans="1:8" ht="12.75">
      <c r="A16" s="58">
        <v>0.40208333333333401</v>
      </c>
      <c r="B16" s="62" t="s">
        <v>95</v>
      </c>
      <c r="C16" s="63" t="s">
        <v>56</v>
      </c>
      <c r="D16" s="63" t="s">
        <v>57</v>
      </c>
      <c r="E16" s="64" t="s">
        <v>96</v>
      </c>
      <c r="F16" s="56">
        <f t="shared" si="0"/>
        <v>4</v>
      </c>
      <c r="G16" s="57"/>
      <c r="H16" s="57"/>
    </row>
    <row r="17" spans="1:8" ht="12.75">
      <c r="A17" s="58">
        <v>0.40972222222222299</v>
      </c>
      <c r="B17" s="62" t="s">
        <v>63</v>
      </c>
      <c r="C17" s="63" t="s">
        <v>97</v>
      </c>
      <c r="D17" s="63" t="s">
        <v>64</v>
      </c>
      <c r="E17" s="64" t="s">
        <v>89</v>
      </c>
      <c r="F17" s="56">
        <f t="shared" si="0"/>
        <v>4</v>
      </c>
      <c r="G17" s="57"/>
      <c r="H17" s="57"/>
    </row>
    <row r="18" spans="1:8" ht="12.75">
      <c r="A18" s="58">
        <v>0.41736111111111102</v>
      </c>
      <c r="B18" s="62"/>
      <c r="C18" s="63"/>
      <c r="D18" s="63"/>
      <c r="E18" s="64"/>
      <c r="F18" s="56">
        <f t="shared" si="0"/>
        <v>0</v>
      </c>
      <c r="G18" s="57"/>
      <c r="H18" s="57"/>
    </row>
    <row r="19" spans="1:8" ht="12.75">
      <c r="A19" s="58">
        <v>0.42499999999999999</v>
      </c>
      <c r="B19" s="62"/>
      <c r="C19" s="63"/>
      <c r="D19" s="63"/>
      <c r="E19" s="64"/>
      <c r="F19" s="56">
        <f t="shared" si="0"/>
        <v>0</v>
      </c>
      <c r="G19" s="57"/>
      <c r="H19" s="57"/>
    </row>
    <row r="20" spans="1:8" ht="12.75">
      <c r="A20" s="58">
        <v>0.43263888888888902</v>
      </c>
      <c r="B20" s="62" t="s">
        <v>102</v>
      </c>
      <c r="C20" s="63" t="s">
        <v>103</v>
      </c>
      <c r="D20" s="63" t="s">
        <v>104</v>
      </c>
      <c r="E20" s="64" t="s">
        <v>105</v>
      </c>
      <c r="F20" s="56">
        <f t="shared" si="0"/>
        <v>4</v>
      </c>
      <c r="G20" s="57"/>
      <c r="H20" s="57"/>
    </row>
    <row r="21" spans="1:8" ht="12.75">
      <c r="A21" s="58">
        <v>0.44027777777777799</v>
      </c>
      <c r="B21" s="62" t="s">
        <v>117</v>
      </c>
      <c r="C21" s="63" t="s">
        <v>59</v>
      </c>
      <c r="D21" s="63" t="s">
        <v>118</v>
      </c>
      <c r="E21" s="64"/>
      <c r="F21" s="56">
        <f t="shared" si="0"/>
        <v>3</v>
      </c>
      <c r="G21" s="57"/>
      <c r="H21" s="57"/>
    </row>
    <row r="22" spans="1:8" ht="12.75">
      <c r="A22" s="58">
        <v>0.44791666666666702</v>
      </c>
      <c r="B22" s="62"/>
      <c r="C22" s="63"/>
      <c r="D22" s="63"/>
      <c r="E22" s="64"/>
      <c r="F22" s="56">
        <f t="shared" si="0"/>
        <v>0</v>
      </c>
      <c r="G22" s="57"/>
      <c r="H22" s="57"/>
    </row>
    <row r="23" spans="1:8" ht="12.75">
      <c r="A23" s="58">
        <v>0.45555555555555599</v>
      </c>
      <c r="B23" s="62" t="s">
        <v>40</v>
      </c>
      <c r="C23" s="63" t="s">
        <v>110</v>
      </c>
      <c r="D23" s="63" t="s">
        <v>111</v>
      </c>
      <c r="E23" s="64" t="s">
        <v>112</v>
      </c>
      <c r="F23" s="56">
        <f t="shared" si="0"/>
        <v>4</v>
      </c>
      <c r="G23" s="57"/>
      <c r="H23" s="57"/>
    </row>
    <row r="24" spans="1:8" ht="12.75">
      <c r="A24" s="58">
        <v>0.46319444444444502</v>
      </c>
      <c r="B24" s="62"/>
      <c r="C24" s="63"/>
      <c r="D24" s="63"/>
      <c r="E24" s="64"/>
      <c r="F24" s="56">
        <f t="shared" si="0"/>
        <v>0</v>
      </c>
      <c r="G24" s="57"/>
      <c r="H24" s="57"/>
    </row>
    <row r="25" spans="1:8" ht="12.75">
      <c r="A25" s="58">
        <v>0.47083333333333399</v>
      </c>
      <c r="B25" s="62" t="s">
        <v>44</v>
      </c>
      <c r="C25" s="63" t="s">
        <v>60</v>
      </c>
      <c r="D25" s="63" t="s">
        <v>116</v>
      </c>
      <c r="E25" s="64"/>
      <c r="F25" s="56">
        <f t="shared" si="0"/>
        <v>3</v>
      </c>
      <c r="G25" s="57"/>
      <c r="H25" s="57"/>
    </row>
    <row r="26" spans="1:8" ht="12.75">
      <c r="A26" s="58">
        <v>0.47847222222222202</v>
      </c>
      <c r="B26" s="62"/>
      <c r="C26" s="63"/>
      <c r="D26" s="63"/>
      <c r="E26" s="64"/>
      <c r="F26" s="56">
        <f t="shared" si="0"/>
        <v>0</v>
      </c>
      <c r="G26" s="57"/>
      <c r="H26" s="57"/>
    </row>
    <row r="27" spans="1:8" ht="12.75">
      <c r="A27" s="58">
        <v>0.48611111111111099</v>
      </c>
      <c r="B27" s="62" t="s">
        <v>62</v>
      </c>
      <c r="C27" s="63" t="s">
        <v>90</v>
      </c>
      <c r="D27" s="63" t="s">
        <v>70</v>
      </c>
      <c r="E27" s="64" t="s">
        <v>113</v>
      </c>
      <c r="F27" s="56">
        <f t="shared" si="0"/>
        <v>4</v>
      </c>
      <c r="G27" s="57"/>
      <c r="H27" s="57"/>
    </row>
    <row r="28" spans="1:8" ht="12.75">
      <c r="A28" s="58">
        <v>0.49375000000000002</v>
      </c>
      <c r="B28" s="62" t="s">
        <v>120</v>
      </c>
      <c r="C28" s="63" t="s">
        <v>121</v>
      </c>
      <c r="D28" s="63" t="s">
        <v>122</v>
      </c>
      <c r="E28" s="64"/>
      <c r="F28" s="56">
        <f t="shared" si="0"/>
        <v>3</v>
      </c>
      <c r="G28" s="57"/>
      <c r="H28" s="57"/>
    </row>
    <row r="29" spans="1:8" ht="12.75">
      <c r="A29" s="58">
        <v>0.50138888888888899</v>
      </c>
      <c r="B29" s="62" t="s">
        <v>22</v>
      </c>
      <c r="C29" s="63" t="s">
        <v>67</v>
      </c>
      <c r="D29" s="63" t="s">
        <v>128</v>
      </c>
      <c r="E29" s="64"/>
      <c r="F29" s="56">
        <f t="shared" si="0"/>
        <v>3</v>
      </c>
      <c r="G29" s="57"/>
      <c r="H29" s="57"/>
    </row>
    <row r="30" spans="1:8" ht="13.5" thickBot="1">
      <c r="A30" s="58">
        <v>0.50902777777777797</v>
      </c>
      <c r="B30" s="62" t="s">
        <v>28</v>
      </c>
      <c r="C30" s="63" t="s">
        <v>125</v>
      </c>
      <c r="D30" s="63" t="s">
        <v>68</v>
      </c>
      <c r="E30" s="64"/>
      <c r="F30" s="56">
        <f t="shared" si="0"/>
        <v>3</v>
      </c>
      <c r="G30" s="57"/>
      <c r="H30" s="57"/>
    </row>
    <row r="31" spans="1:8" ht="12.75">
      <c r="A31" s="110">
        <v>0.51666666666666705</v>
      </c>
      <c r="B31" s="119" t="s">
        <v>47</v>
      </c>
      <c r="C31" s="113" t="s">
        <v>124</v>
      </c>
      <c r="D31" s="113" t="s">
        <v>86</v>
      </c>
      <c r="E31" s="114" t="s">
        <v>31</v>
      </c>
      <c r="F31" s="56">
        <f t="shared" si="0"/>
        <v>4</v>
      </c>
      <c r="G31" s="57"/>
      <c r="H31" s="57"/>
    </row>
    <row r="32" spans="1:8" ht="12.75">
      <c r="A32" s="122">
        <v>0.52430555555555602</v>
      </c>
      <c r="B32" s="120" t="s">
        <v>69</v>
      </c>
      <c r="C32" s="115" t="s">
        <v>76</v>
      </c>
      <c r="D32" s="115" t="s">
        <v>65</v>
      </c>
      <c r="E32" s="116" t="s">
        <v>114</v>
      </c>
      <c r="F32" s="56">
        <f t="shared" si="0"/>
        <v>4</v>
      </c>
      <c r="G32" s="57"/>
      <c r="H32" s="57"/>
    </row>
    <row r="33" spans="1:8" ht="13.5" thickBot="1">
      <c r="A33" s="123">
        <v>0.531944444444445</v>
      </c>
      <c r="B33" s="121" t="s">
        <v>129</v>
      </c>
      <c r="C33" s="117" t="s">
        <v>131</v>
      </c>
      <c r="D33" s="117" t="s">
        <v>61</v>
      </c>
      <c r="E33" s="118" t="s">
        <v>66</v>
      </c>
      <c r="F33" s="56">
        <f t="shared" si="0"/>
        <v>4</v>
      </c>
      <c r="G33" s="57"/>
      <c r="H33" s="57"/>
    </row>
    <row r="34" spans="1:8" ht="13.5" thickBot="1">
      <c r="A34" s="125">
        <v>0.53958333333333397</v>
      </c>
      <c r="B34" s="59"/>
      <c r="C34" s="60"/>
      <c r="D34" s="60"/>
      <c r="E34" s="64"/>
      <c r="F34" s="56">
        <f t="shared" si="0"/>
        <v>0</v>
      </c>
      <c r="G34" s="57"/>
      <c r="H34" s="57"/>
    </row>
    <row r="35" spans="1:8" ht="13.5" thickBot="1">
      <c r="A35" s="126">
        <v>0.54722222222222305</v>
      </c>
      <c r="B35" s="124" t="s">
        <v>132</v>
      </c>
      <c r="C35" s="111" t="s">
        <v>133</v>
      </c>
      <c r="D35" s="111" t="s">
        <v>134</v>
      </c>
      <c r="E35" s="112" t="s">
        <v>127</v>
      </c>
      <c r="F35" s="56">
        <f t="shared" si="0"/>
        <v>4</v>
      </c>
      <c r="G35" s="65">
        <f>SUM(F7:F35)</f>
        <v>74</v>
      </c>
      <c r="H35" s="57"/>
    </row>
    <row r="41" spans="1:8" ht="12.75">
      <c r="A41"/>
    </row>
    <row r="42" spans="1:8" ht="12.75">
      <c r="A42"/>
    </row>
    <row r="43" spans="1:8" ht="12.75">
      <c r="A43"/>
    </row>
  </sheetData>
  <mergeCells count="6"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zoomScale="85" zoomScaleNormal="85" workbookViewId="0">
      <selection sqref="A1:L1"/>
    </sheetView>
  </sheetViews>
  <sheetFormatPr baseColWidth="10" defaultRowHeight="18.75"/>
  <cols>
    <col min="1" max="1" width="4" style="2" bestFit="1" customWidth="1"/>
    <col min="2" max="2" width="44.7109375" style="1" bestFit="1" customWidth="1"/>
    <col min="3" max="3" width="4.42578125" style="2" bestFit="1" customWidth="1"/>
    <col min="4" max="5" width="4.42578125" style="1" bestFit="1" customWidth="1"/>
    <col min="6" max="6" width="6" style="1" bestFit="1" customWidth="1"/>
    <col min="7" max="7" width="4.42578125" style="1" bestFit="1" customWidth="1"/>
    <col min="8" max="9" width="4.42578125" style="1" customWidth="1"/>
    <col min="10" max="10" width="6" style="1" customWidth="1"/>
    <col min="11" max="11" width="5.42578125" style="1" customWidth="1"/>
    <col min="12" max="12" width="8.140625" style="1" customWidth="1"/>
    <col min="13" max="16384" width="11.42578125" style="1"/>
  </cols>
  <sheetData>
    <row r="1" spans="1:12" ht="30.75">
      <c r="A1" s="188" t="str">
        <f>'CAB 0-9'!A1:L1</f>
        <v>FEDERACION REGIONAL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</row>
    <row r="2" spans="1:12" ht="31.5" thickBot="1">
      <c r="A2" s="188" t="str">
        <f>'CAB 0-9'!A2:L2</f>
        <v>DE GOLF MAR Y SIERRAS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2" ht="20.25" thickBot="1">
      <c r="A3" s="189" t="str">
        <f>'CAB 0-9'!A4:L4</f>
        <v>NECOCHEA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1"/>
    </row>
    <row r="4" spans="1:12" ht="20.25" thickBot="1">
      <c r="A4" s="158" t="s">
        <v>32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</row>
    <row r="5" spans="1:12" ht="31.5" thickBot="1">
      <c r="A5" s="195" t="str">
        <f>'CAB 0-9'!A6:L6</f>
        <v>CAMPEONATO REGIONAL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7"/>
    </row>
    <row r="6" spans="1:12" ht="19.5">
      <c r="A6" s="158"/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7" spans="1:12" ht="19.5">
      <c r="A7" s="158" t="str">
        <f>'CAB 0-9'!A8:L8</f>
        <v>36 HOYOS MEDAL PLAY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12" ht="19.5">
      <c r="A8" s="158" t="str">
        <f>'CAB 0-9'!A9:L9</f>
        <v>03 Y 04 DE MARZO DE 2018</v>
      </c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</row>
    <row r="9" spans="1:12" ht="20.25" thickBot="1">
      <c r="A9" s="30"/>
      <c r="B9" s="31"/>
      <c r="C9" s="30"/>
      <c r="D9" s="31"/>
      <c r="E9" s="31"/>
      <c r="F9" s="32"/>
      <c r="G9" s="33"/>
      <c r="H9" s="30"/>
      <c r="I9" s="30"/>
      <c r="J9" s="30"/>
      <c r="K9" s="33"/>
      <c r="L9" s="32"/>
    </row>
    <row r="10" spans="1:12" ht="20.25" thickBot="1">
      <c r="A10" s="192" t="str">
        <f>DAM!A11</f>
        <v>DAMAS CATEGORIA UNICA</v>
      </c>
      <c r="B10" s="193"/>
      <c r="C10" s="193"/>
      <c r="D10" s="193"/>
      <c r="E10" s="193"/>
      <c r="F10" s="193"/>
      <c r="G10" s="193"/>
      <c r="H10" s="193"/>
      <c r="I10" s="193"/>
      <c r="J10" s="193"/>
      <c r="K10" s="193"/>
      <c r="L10" s="194"/>
    </row>
    <row r="11" spans="1:12" ht="20.25" thickBot="1">
      <c r="A11" s="8"/>
      <c r="B11" s="9" t="s">
        <v>14</v>
      </c>
      <c r="C11" s="10" t="s">
        <v>1</v>
      </c>
      <c r="D11" s="11" t="s">
        <v>2</v>
      </c>
      <c r="E11" s="9" t="s">
        <v>3</v>
      </c>
      <c r="F11" s="9" t="s">
        <v>4</v>
      </c>
      <c r="G11" s="12" t="s">
        <v>5</v>
      </c>
      <c r="H11" s="11" t="s">
        <v>2</v>
      </c>
      <c r="I11" s="9" t="s">
        <v>3</v>
      </c>
      <c r="J11" s="9" t="s">
        <v>4</v>
      </c>
      <c r="K11" s="12" t="s">
        <v>5</v>
      </c>
      <c r="L11" s="7" t="s">
        <v>12</v>
      </c>
    </row>
    <row r="12" spans="1:12" ht="18.75" customHeight="1">
      <c r="A12" s="13" t="s">
        <v>15</v>
      </c>
      <c r="B12" s="14" t="str">
        <f>DAM!A13</f>
        <v xml:space="preserve">MASONI AMALIA </v>
      </c>
      <c r="C12" s="15">
        <f>DAM!C13</f>
        <v>8</v>
      </c>
      <c r="D12" s="16">
        <f>DAM!D13</f>
        <v>41</v>
      </c>
      <c r="E12" s="14">
        <f>DAM!E13</f>
        <v>40</v>
      </c>
      <c r="F12" s="17">
        <f>DAM!F13</f>
        <v>81</v>
      </c>
      <c r="G12" s="18">
        <f>DAM!G13</f>
        <v>73</v>
      </c>
      <c r="H12" s="13">
        <f>DAM!H13</f>
        <v>43</v>
      </c>
      <c r="I12" s="19">
        <f>DAM!I13</f>
        <v>38</v>
      </c>
      <c r="J12" s="19">
        <f>DAM!J13</f>
        <v>81</v>
      </c>
      <c r="K12" s="18">
        <f>DAM!K13</f>
        <v>73</v>
      </c>
      <c r="L12" s="20">
        <f>DAM!L13</f>
        <v>146</v>
      </c>
    </row>
    <row r="13" spans="1:12" ht="20.25" thickBot="1">
      <c r="A13" s="21" t="s">
        <v>16</v>
      </c>
      <c r="B13" s="22" t="str">
        <f>DAM!A15</f>
        <v>SLAVIN ADRIANA</v>
      </c>
      <c r="C13" s="23">
        <f>DAM!C15</f>
        <v>7</v>
      </c>
      <c r="D13" s="24">
        <f>DAM!D15</f>
        <v>44</v>
      </c>
      <c r="E13" s="22">
        <f>DAM!E15</f>
        <v>42</v>
      </c>
      <c r="F13" s="25">
        <f>DAM!F15</f>
        <v>86</v>
      </c>
      <c r="G13" s="26">
        <f>DAM!G15</f>
        <v>79</v>
      </c>
      <c r="H13" s="27">
        <f>DAM!H15</f>
        <v>38</v>
      </c>
      <c r="I13" s="28">
        <f>DAM!I15</f>
        <v>44</v>
      </c>
      <c r="J13" s="28">
        <f>DAM!J15</f>
        <v>82</v>
      </c>
      <c r="K13" s="26">
        <f>DAM!K15</f>
        <v>75</v>
      </c>
      <c r="L13" s="29">
        <f>DAM!L15</f>
        <v>154</v>
      </c>
    </row>
    <row r="14" spans="1:12" ht="20.25" hidden="1" thickBot="1">
      <c r="A14" s="30"/>
      <c r="B14" s="31"/>
      <c r="C14" s="30"/>
      <c r="D14" s="31"/>
      <c r="E14" s="31"/>
      <c r="F14" s="32"/>
      <c r="G14" s="33"/>
      <c r="H14" s="30"/>
      <c r="I14" s="30"/>
      <c r="J14" s="30"/>
      <c r="K14" s="33"/>
      <c r="L14" s="32"/>
    </row>
    <row r="15" spans="1:12" ht="20.25" hidden="1" thickBot="1">
      <c r="A15" s="192" t="e">
        <f>DAM!#REF!</f>
        <v>#REF!</v>
      </c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4"/>
    </row>
    <row r="16" spans="1:12" ht="20.25" hidden="1" thickBot="1">
      <c r="A16" s="8"/>
      <c r="B16" s="9" t="s">
        <v>14</v>
      </c>
      <c r="C16" s="10" t="s">
        <v>1</v>
      </c>
      <c r="D16" s="11" t="s">
        <v>2</v>
      </c>
      <c r="E16" s="9" t="s">
        <v>3</v>
      </c>
      <c r="F16" s="9" t="s">
        <v>4</v>
      </c>
      <c r="G16" s="12" t="s">
        <v>5</v>
      </c>
      <c r="H16" s="11" t="s">
        <v>2</v>
      </c>
      <c r="I16" s="9" t="s">
        <v>3</v>
      </c>
      <c r="J16" s="9" t="s">
        <v>4</v>
      </c>
      <c r="K16" s="12" t="s">
        <v>5</v>
      </c>
      <c r="L16" s="7" t="s">
        <v>12</v>
      </c>
    </row>
    <row r="17" spans="1:12" ht="19.5" hidden="1">
      <c r="A17" s="13" t="s">
        <v>15</v>
      </c>
      <c r="B17" s="14" t="e">
        <f>DAM!#REF!</f>
        <v>#REF!</v>
      </c>
      <c r="C17" s="15" t="e">
        <f>DAM!#REF!</f>
        <v>#REF!</v>
      </c>
      <c r="D17" s="16" t="e">
        <f>DAM!#REF!</f>
        <v>#REF!</v>
      </c>
      <c r="E17" s="14" t="e">
        <f>DAM!#REF!</f>
        <v>#REF!</v>
      </c>
      <c r="F17" s="17" t="e">
        <f>DAM!#REF!</f>
        <v>#REF!</v>
      </c>
      <c r="G17" s="18" t="e">
        <f>DAM!#REF!</f>
        <v>#REF!</v>
      </c>
      <c r="H17" s="13" t="e">
        <f>DAM!#REF!</f>
        <v>#REF!</v>
      </c>
      <c r="I17" s="19" t="e">
        <f>DAM!#REF!</f>
        <v>#REF!</v>
      </c>
      <c r="J17" s="19" t="e">
        <f>DAM!#REF!</f>
        <v>#REF!</v>
      </c>
      <c r="K17" s="18" t="e">
        <f>DAM!#REF!</f>
        <v>#REF!</v>
      </c>
      <c r="L17" s="20" t="e">
        <f>DAM!#REF!</f>
        <v>#REF!</v>
      </c>
    </row>
    <row r="18" spans="1:12" ht="20.25" hidden="1" thickBot="1">
      <c r="A18" s="21" t="s">
        <v>16</v>
      </c>
      <c r="B18" s="22" t="e">
        <f>DAM!#REF!</f>
        <v>#REF!</v>
      </c>
      <c r="C18" s="23" t="e">
        <f>DAM!#REF!</f>
        <v>#REF!</v>
      </c>
      <c r="D18" s="24" t="e">
        <f>DAM!#REF!</f>
        <v>#REF!</v>
      </c>
      <c r="E18" s="22" t="e">
        <f>DAM!#REF!</f>
        <v>#REF!</v>
      </c>
      <c r="F18" s="25" t="e">
        <f>DAM!#REF!</f>
        <v>#REF!</v>
      </c>
      <c r="G18" s="26" t="e">
        <f>DAM!#REF!</f>
        <v>#REF!</v>
      </c>
      <c r="H18" s="27" t="e">
        <f>DAM!#REF!</f>
        <v>#REF!</v>
      </c>
      <c r="I18" s="28" t="e">
        <f>DAM!#REF!</f>
        <v>#REF!</v>
      </c>
      <c r="J18" s="28" t="e">
        <f>DAM!#REF!</f>
        <v>#REF!</v>
      </c>
      <c r="K18" s="26" t="e">
        <f>DAM!#REF!</f>
        <v>#REF!</v>
      </c>
      <c r="L18" s="29" t="e">
        <f>DAM!#REF!</f>
        <v>#REF!</v>
      </c>
    </row>
    <row r="19" spans="1:12" ht="20.25" thickBot="1">
      <c r="A19" s="30"/>
      <c r="B19" s="31"/>
      <c r="C19" s="30"/>
      <c r="D19" s="31"/>
      <c r="E19" s="31"/>
      <c r="F19" s="32"/>
      <c r="G19" s="33"/>
      <c r="H19" s="30"/>
      <c r="I19" s="30"/>
      <c r="J19" s="30"/>
      <c r="K19" s="33"/>
      <c r="L19" s="32"/>
    </row>
    <row r="20" spans="1:12" ht="20.25" thickBot="1">
      <c r="A20" s="192" t="str">
        <f>'CAB 0-9'!A11:L11</f>
        <v>CABALLEROS CATEGORIA HASTA 9</v>
      </c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4"/>
    </row>
    <row r="21" spans="1:12" ht="20.25" thickBot="1">
      <c r="A21" s="8"/>
      <c r="B21" s="9" t="s">
        <v>0</v>
      </c>
      <c r="C21" s="10" t="s">
        <v>1</v>
      </c>
      <c r="D21" s="11" t="s">
        <v>2</v>
      </c>
      <c r="E21" s="9" t="s">
        <v>3</v>
      </c>
      <c r="F21" s="9" t="s">
        <v>4</v>
      </c>
      <c r="G21" s="12" t="s">
        <v>5</v>
      </c>
      <c r="H21" s="11" t="s">
        <v>2</v>
      </c>
      <c r="I21" s="9" t="s">
        <v>3</v>
      </c>
      <c r="J21" s="9" t="s">
        <v>4</v>
      </c>
      <c r="K21" s="12" t="s">
        <v>5</v>
      </c>
      <c r="L21" s="7" t="s">
        <v>12</v>
      </c>
    </row>
    <row r="22" spans="1:12" ht="18.75" customHeight="1">
      <c r="A22" s="13" t="s">
        <v>15</v>
      </c>
      <c r="B22" s="14" t="str">
        <f>'CAB 0-9'!A13</f>
        <v>GIORGETTI JOSE OMAR</v>
      </c>
      <c r="C22" s="15">
        <f>'CAB 0-9'!C13</f>
        <v>5</v>
      </c>
      <c r="D22" s="16">
        <f>'CAB 0-9'!D13</f>
        <v>40</v>
      </c>
      <c r="E22" s="14">
        <f>'CAB 0-9'!E13</f>
        <v>36</v>
      </c>
      <c r="F22" s="17">
        <f>'CAB 0-9'!F13</f>
        <v>76</v>
      </c>
      <c r="G22" s="18">
        <f>'CAB 0-9'!G13</f>
        <v>71</v>
      </c>
      <c r="H22" s="13">
        <f>'CAB 0-9'!H13</f>
        <v>37</v>
      </c>
      <c r="I22" s="19">
        <f>'CAB 0-9'!I13</f>
        <v>36</v>
      </c>
      <c r="J22" s="19">
        <f>'CAB 0-9'!J13</f>
        <v>73</v>
      </c>
      <c r="K22" s="18">
        <f>'CAB 0-9'!K13</f>
        <v>68</v>
      </c>
      <c r="L22" s="20">
        <f>'CAB 0-9'!L13</f>
        <v>139</v>
      </c>
    </row>
    <row r="23" spans="1:12" ht="20.25" thickBot="1">
      <c r="A23" s="21" t="s">
        <v>16</v>
      </c>
      <c r="B23" s="22" t="str">
        <f>'CAB 0-9'!A14</f>
        <v>HEIZENREDER PABLO GUILLERMO</v>
      </c>
      <c r="C23" s="23">
        <f>'CAB 0-9'!C14</f>
        <v>3</v>
      </c>
      <c r="D23" s="24">
        <f>'CAB 0-9'!D14</f>
        <v>40</v>
      </c>
      <c r="E23" s="22">
        <f>'CAB 0-9'!E14</f>
        <v>34</v>
      </c>
      <c r="F23" s="25">
        <f>'CAB 0-9'!F14</f>
        <v>74</v>
      </c>
      <c r="G23" s="26">
        <f>'CAB 0-9'!G14</f>
        <v>71</v>
      </c>
      <c r="H23" s="27">
        <f>'CAB 0-9'!H14</f>
        <v>38</v>
      </c>
      <c r="I23" s="28">
        <f>'CAB 0-9'!I14</f>
        <v>34</v>
      </c>
      <c r="J23" s="28">
        <f>'CAB 0-9'!J14</f>
        <v>72</v>
      </c>
      <c r="K23" s="26">
        <f>'CAB 0-9'!K14</f>
        <v>69</v>
      </c>
      <c r="L23" s="29">
        <f>'CAB 0-9'!L14</f>
        <v>140</v>
      </c>
    </row>
    <row r="24" spans="1:12" ht="19.5" thickBot="1">
      <c r="A24" s="1"/>
    </row>
    <row r="25" spans="1:12" ht="20.25" thickBot="1">
      <c r="A25" s="192" t="str">
        <f>'CAB 10-16'!A11:L11</f>
        <v>CABALLEROS CATEGORIA 10-16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4"/>
    </row>
    <row r="26" spans="1:12" ht="20.25" thickBot="1">
      <c r="A26" s="8"/>
      <c r="B26" s="9" t="s">
        <v>0</v>
      </c>
      <c r="C26" s="9" t="s">
        <v>1</v>
      </c>
      <c r="D26" s="9" t="s">
        <v>2</v>
      </c>
      <c r="E26" s="9" t="s">
        <v>3</v>
      </c>
      <c r="F26" s="9" t="s">
        <v>4</v>
      </c>
      <c r="G26" s="9" t="s">
        <v>5</v>
      </c>
      <c r="H26" s="9" t="s">
        <v>2</v>
      </c>
      <c r="I26" s="9" t="s">
        <v>3</v>
      </c>
      <c r="J26" s="9" t="s">
        <v>4</v>
      </c>
      <c r="K26" s="9" t="s">
        <v>5</v>
      </c>
      <c r="L26" s="12" t="s">
        <v>12</v>
      </c>
    </row>
    <row r="27" spans="1:12" ht="19.5">
      <c r="A27" s="13" t="s">
        <v>15</v>
      </c>
      <c r="B27" s="14" t="str">
        <f>'CAB 10-16'!A13</f>
        <v xml:space="preserve">QUINTANA FABIAN </v>
      </c>
      <c r="C27" s="15">
        <f>'CAB 10-16'!C13</f>
        <v>10</v>
      </c>
      <c r="D27" s="16">
        <f>'CAB 10-16'!D13</f>
        <v>43</v>
      </c>
      <c r="E27" s="14">
        <f>'CAB 10-16'!E13</f>
        <v>40</v>
      </c>
      <c r="F27" s="17">
        <f>'CAB 10-16'!F13</f>
        <v>83</v>
      </c>
      <c r="G27" s="18">
        <f>'CAB 10-16'!G13</f>
        <v>73</v>
      </c>
      <c r="H27" s="13">
        <f>'CAB 10-16'!H13</f>
        <v>41</v>
      </c>
      <c r="I27" s="19">
        <f>'CAB 10-16'!I13</f>
        <v>40</v>
      </c>
      <c r="J27" s="19">
        <f>'CAB 10-16'!J13</f>
        <v>81</v>
      </c>
      <c r="K27" s="18">
        <f>'CAB 10-16'!K13</f>
        <v>71</v>
      </c>
      <c r="L27" s="20">
        <f>'CAB 10-16'!L13</f>
        <v>144</v>
      </c>
    </row>
    <row r="28" spans="1:12" ht="20.25" thickBot="1">
      <c r="A28" s="21" t="s">
        <v>16</v>
      </c>
      <c r="B28" s="22" t="str">
        <f>'CAB 10-16'!A14</f>
        <v>FERNANDEZ FABIAN</v>
      </c>
      <c r="C28" s="23">
        <f>'CAB 10-16'!C14</f>
        <v>16</v>
      </c>
      <c r="D28" s="24">
        <f>'CAB 10-16'!D14</f>
        <v>47</v>
      </c>
      <c r="E28" s="22">
        <f>'CAB 10-16'!E14</f>
        <v>44</v>
      </c>
      <c r="F28" s="25">
        <f>'CAB 10-16'!F14</f>
        <v>91</v>
      </c>
      <c r="G28" s="26">
        <f>'CAB 10-16'!G14</f>
        <v>75</v>
      </c>
      <c r="H28" s="27">
        <f>'CAB 10-16'!H14</f>
        <v>47</v>
      </c>
      <c r="I28" s="28">
        <f>'CAB 10-16'!I14</f>
        <v>40</v>
      </c>
      <c r="J28" s="28">
        <f>'CAB 10-16'!J14</f>
        <v>87</v>
      </c>
      <c r="K28" s="26">
        <f>'CAB 10-16'!K14</f>
        <v>71</v>
      </c>
      <c r="L28" s="29">
        <f>'CAB 10-16'!L14</f>
        <v>146</v>
      </c>
    </row>
    <row r="29" spans="1:12" ht="19.5" thickBot="1">
      <c r="A29" s="30"/>
    </row>
    <row r="30" spans="1:12" ht="20.25" thickBot="1">
      <c r="A30" s="192" t="str">
        <f>'CAB 17-24'!A11:L11</f>
        <v>CABALLEROS CATEGORIA 17-24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4"/>
    </row>
    <row r="31" spans="1:12" ht="20.25" thickBot="1">
      <c r="A31" s="8"/>
      <c r="B31" s="9" t="s">
        <v>0</v>
      </c>
      <c r="C31" s="9" t="s">
        <v>1</v>
      </c>
      <c r="D31" s="9" t="s">
        <v>2</v>
      </c>
      <c r="E31" s="9" t="s">
        <v>3</v>
      </c>
      <c r="F31" s="9" t="s">
        <v>4</v>
      </c>
      <c r="G31" s="9" t="s">
        <v>5</v>
      </c>
      <c r="H31" s="9" t="s">
        <v>2</v>
      </c>
      <c r="I31" s="9" t="s">
        <v>3</v>
      </c>
      <c r="J31" s="9" t="s">
        <v>4</v>
      </c>
      <c r="K31" s="9" t="s">
        <v>5</v>
      </c>
      <c r="L31" s="12" t="s">
        <v>12</v>
      </c>
    </row>
    <row r="32" spans="1:12" ht="19.5">
      <c r="A32" s="13" t="s">
        <v>15</v>
      </c>
      <c r="B32" s="14" t="str">
        <f>'CAB 17-24'!A13</f>
        <v>SCORZIELLO JORGE ANTONIO</v>
      </c>
      <c r="C32" s="15">
        <f>'CAB 17-24'!C13</f>
        <v>19</v>
      </c>
      <c r="D32" s="16">
        <f>'CAB 17-24'!D13</f>
        <v>42</v>
      </c>
      <c r="E32" s="14">
        <f>'CAB 17-24'!E13</f>
        <v>42</v>
      </c>
      <c r="F32" s="17">
        <f>'CAB 17-24'!F13</f>
        <v>84</v>
      </c>
      <c r="G32" s="18">
        <f>'CAB 17-24'!G13</f>
        <v>65</v>
      </c>
      <c r="H32" s="13">
        <f>'CAB 17-24'!H13</f>
        <v>47</v>
      </c>
      <c r="I32" s="19">
        <f>'CAB 17-24'!I13</f>
        <v>44</v>
      </c>
      <c r="J32" s="19">
        <f>'CAB 17-24'!J13</f>
        <v>91</v>
      </c>
      <c r="K32" s="18">
        <f>'CAB 17-24'!K13</f>
        <v>72</v>
      </c>
      <c r="L32" s="20">
        <f>'CAB 17-24'!L13</f>
        <v>137</v>
      </c>
    </row>
    <row r="33" spans="1:12" ht="20.25" thickBot="1">
      <c r="A33" s="21" t="s">
        <v>16</v>
      </c>
      <c r="B33" s="22" t="str">
        <f>'CAB 17-24'!A14</f>
        <v>SETZES OSCAR ANGEL</v>
      </c>
      <c r="C33" s="23">
        <f>'CAB 17-24'!C14</f>
        <v>18</v>
      </c>
      <c r="D33" s="24">
        <f>'CAB 17-24'!D14</f>
        <v>45</v>
      </c>
      <c r="E33" s="22">
        <f>'CAB 17-24'!E14</f>
        <v>47</v>
      </c>
      <c r="F33" s="25">
        <f>'CAB 17-24'!F14</f>
        <v>92</v>
      </c>
      <c r="G33" s="26">
        <f>'CAB 17-24'!G14</f>
        <v>74</v>
      </c>
      <c r="H33" s="27">
        <f>'CAB 17-24'!H14</f>
        <v>47</v>
      </c>
      <c r="I33" s="28">
        <f>'CAB 17-24'!I14</f>
        <v>46</v>
      </c>
      <c r="J33" s="28">
        <f>'CAB 17-24'!J14</f>
        <v>93</v>
      </c>
      <c r="K33" s="26">
        <f>'CAB 17-24'!K14</f>
        <v>75</v>
      </c>
      <c r="L33" s="29">
        <f>'CAB 17-24'!L14</f>
        <v>149</v>
      </c>
    </row>
    <row r="34" spans="1:12" ht="19.5" thickBot="1">
      <c r="A34" s="1"/>
      <c r="C34" s="1"/>
    </row>
    <row r="35" spans="1:12" ht="20.25" thickBot="1">
      <c r="A35" s="192" t="str">
        <f>'CAB 25-36'!A11:L11</f>
        <v>CABALLEROS CATEGORIA 25-36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4"/>
    </row>
    <row r="36" spans="1:12" ht="20.25" thickBot="1">
      <c r="A36" s="8"/>
      <c r="B36" s="9" t="s">
        <v>0</v>
      </c>
      <c r="C36" s="9" t="s">
        <v>1</v>
      </c>
      <c r="D36" s="9" t="s">
        <v>2</v>
      </c>
      <c r="E36" s="9" t="s">
        <v>3</v>
      </c>
      <c r="F36" s="9" t="s">
        <v>4</v>
      </c>
      <c r="G36" s="9" t="s">
        <v>5</v>
      </c>
      <c r="H36" s="9" t="s">
        <v>2</v>
      </c>
      <c r="I36" s="9" t="s">
        <v>3</v>
      </c>
      <c r="J36" s="9" t="s">
        <v>4</v>
      </c>
      <c r="K36" s="9" t="s">
        <v>5</v>
      </c>
      <c r="L36" s="12" t="s">
        <v>12</v>
      </c>
    </row>
    <row r="37" spans="1:12" ht="19.5">
      <c r="A37" s="13" t="s">
        <v>15</v>
      </c>
      <c r="B37" s="14" t="str">
        <f>'CAB 25-36'!A13</f>
        <v>FERNANDEZ GUTIERREZYUMEL</v>
      </c>
      <c r="C37" s="15">
        <f>'CAB 25-36'!C13</f>
        <v>30</v>
      </c>
      <c r="D37" s="16">
        <f>'CAB 25-36'!D13</f>
        <v>54</v>
      </c>
      <c r="E37" s="14">
        <f>'CAB 25-36'!E13</f>
        <v>45</v>
      </c>
      <c r="F37" s="17">
        <f>'CAB 25-36'!F13</f>
        <v>99</v>
      </c>
      <c r="G37" s="18">
        <f>'CAB 25-36'!G13</f>
        <v>69</v>
      </c>
      <c r="H37" s="13">
        <f>'CAB 25-36'!H13</f>
        <v>58</v>
      </c>
      <c r="I37" s="19">
        <f>'CAB 25-36'!I13</f>
        <v>47</v>
      </c>
      <c r="J37" s="19">
        <f>'CAB 25-36'!J13</f>
        <v>105</v>
      </c>
      <c r="K37" s="18">
        <f>'CAB 25-36'!K13</f>
        <v>75</v>
      </c>
      <c r="L37" s="20">
        <f>'CAB 25-36'!L13</f>
        <v>144</v>
      </c>
    </row>
    <row r="38" spans="1:12" ht="20.25" thickBot="1">
      <c r="A38" s="21" t="s">
        <v>16</v>
      </c>
      <c r="B38" s="22" t="str">
        <f>'CAB 25-36'!A14</f>
        <v>VIERA HERNAN GONZALO</v>
      </c>
      <c r="C38" s="23">
        <f>'CAB 25-36'!C14</f>
        <v>31</v>
      </c>
      <c r="D38" s="24">
        <f>'CAB 25-36'!D14</f>
        <v>57</v>
      </c>
      <c r="E38" s="22">
        <f>'CAB 25-36'!E14</f>
        <v>52</v>
      </c>
      <c r="F38" s="25">
        <f>'CAB 25-36'!F14</f>
        <v>109</v>
      </c>
      <c r="G38" s="26">
        <f>'CAB 25-36'!G14</f>
        <v>78</v>
      </c>
      <c r="H38" s="27">
        <f>'CAB 25-36'!H14</f>
        <v>52</v>
      </c>
      <c r="I38" s="28">
        <f>'CAB 25-36'!I14</f>
        <v>53</v>
      </c>
      <c r="J38" s="28">
        <f>'CAB 25-36'!J14</f>
        <v>105</v>
      </c>
      <c r="K38" s="26">
        <f>'CAB 25-36'!K14</f>
        <v>74</v>
      </c>
      <c r="L38" s="29">
        <f>'CAB 25-36'!L14</f>
        <v>152</v>
      </c>
    </row>
    <row r="39" spans="1:12">
      <c r="A39" s="1"/>
      <c r="C39" s="1"/>
    </row>
    <row r="40" spans="1:12">
      <c r="A40" s="1"/>
      <c r="C40" s="1"/>
    </row>
    <row r="41" spans="1:12">
      <c r="A41" s="1"/>
      <c r="C41" s="1"/>
    </row>
    <row r="42" spans="1:12">
      <c r="A42" s="1"/>
      <c r="C42" s="1"/>
    </row>
    <row r="43" spans="1:12">
      <c r="A43" s="1"/>
      <c r="C43" s="1"/>
    </row>
    <row r="44" spans="1:12">
      <c r="A44" s="1"/>
      <c r="C44" s="1"/>
    </row>
    <row r="45" spans="1:12">
      <c r="A45" s="1"/>
      <c r="C45" s="1"/>
    </row>
    <row r="46" spans="1:12">
      <c r="A46" s="1"/>
      <c r="C46" s="1"/>
    </row>
    <row r="47" spans="1:12" ht="19.5" thickBot="1">
      <c r="A47" s="1"/>
      <c r="C47" s="1"/>
    </row>
    <row r="48" spans="1:12" ht="20.25" thickBot="1">
      <c r="A48" s="192" t="s">
        <v>17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4"/>
    </row>
    <row r="49" spans="1:12" ht="20.25" thickBot="1">
      <c r="A49" s="8"/>
      <c r="B49" s="9" t="s">
        <v>14</v>
      </c>
      <c r="C49" s="10" t="s">
        <v>1</v>
      </c>
      <c r="D49" s="11" t="s">
        <v>2</v>
      </c>
      <c r="E49" s="9" t="s">
        <v>3</v>
      </c>
      <c r="F49" s="9" t="s">
        <v>4</v>
      </c>
      <c r="G49" s="34" t="s">
        <v>13</v>
      </c>
      <c r="H49" s="11" t="s">
        <v>2</v>
      </c>
      <c r="I49" s="9" t="s">
        <v>3</v>
      </c>
      <c r="J49" s="9" t="s">
        <v>4</v>
      </c>
      <c r="K49" s="34" t="s">
        <v>13</v>
      </c>
      <c r="L49" s="7" t="s">
        <v>12</v>
      </c>
    </row>
    <row r="50" spans="1:12" ht="20.25" thickBot="1">
      <c r="A50" s="21" t="s">
        <v>16</v>
      </c>
      <c r="B50" s="22" t="s">
        <v>86</v>
      </c>
      <c r="C50" s="23">
        <v>2</v>
      </c>
      <c r="D50" s="24">
        <v>43</v>
      </c>
      <c r="E50" s="22">
        <v>37</v>
      </c>
      <c r="F50" s="25">
        <f>SUM(D50+E50)</f>
        <v>80</v>
      </c>
      <c r="G50" s="26">
        <f>(F50-C50)</f>
        <v>78</v>
      </c>
      <c r="H50" s="27">
        <v>38</v>
      </c>
      <c r="I50" s="28">
        <v>41</v>
      </c>
      <c r="J50" s="28">
        <f>SUM(H50:I50)</f>
        <v>79</v>
      </c>
      <c r="K50" s="26" t="s">
        <v>13</v>
      </c>
      <c r="L50" s="29">
        <f>SUM(J50,F50)</f>
        <v>159</v>
      </c>
    </row>
    <row r="51" spans="1:12">
      <c r="A51" s="1"/>
      <c r="C51" s="1"/>
    </row>
    <row r="52" spans="1:12" ht="19.5" thickBot="1">
      <c r="A52" s="1"/>
      <c r="C52" s="1"/>
    </row>
    <row r="53" spans="1:12" ht="20.25" thickBot="1">
      <c r="A53" s="192" t="s">
        <v>18</v>
      </c>
      <c r="B53" s="193"/>
      <c r="C53" s="193"/>
      <c r="D53" s="193"/>
      <c r="E53" s="193"/>
      <c r="F53" s="193"/>
      <c r="G53" s="193"/>
      <c r="H53" s="193"/>
      <c r="I53" s="193"/>
      <c r="J53" s="193"/>
      <c r="K53" s="193"/>
      <c r="L53" s="194"/>
    </row>
    <row r="54" spans="1:12" ht="20.25" thickBot="1">
      <c r="A54" s="8"/>
      <c r="B54" s="9" t="s">
        <v>14</v>
      </c>
      <c r="C54" s="10" t="s">
        <v>1</v>
      </c>
      <c r="D54" s="11" t="s">
        <v>2</v>
      </c>
      <c r="E54" s="9" t="s">
        <v>3</v>
      </c>
      <c r="F54" s="9" t="s">
        <v>4</v>
      </c>
      <c r="G54" s="34" t="s">
        <v>13</v>
      </c>
      <c r="H54" s="11" t="s">
        <v>2</v>
      </c>
      <c r="I54" s="9" t="s">
        <v>3</v>
      </c>
      <c r="J54" s="9" t="s">
        <v>4</v>
      </c>
      <c r="K54" s="34" t="s">
        <v>13</v>
      </c>
      <c r="L54" s="7" t="s">
        <v>12</v>
      </c>
    </row>
    <row r="55" spans="1:12" ht="20.25" thickBot="1">
      <c r="A55" s="21" t="s">
        <v>15</v>
      </c>
      <c r="B55" s="22" t="s">
        <v>31</v>
      </c>
      <c r="C55" s="23">
        <v>1</v>
      </c>
      <c r="D55" s="24">
        <v>39</v>
      </c>
      <c r="E55" s="22">
        <v>40</v>
      </c>
      <c r="F55" s="25">
        <f>SUM(D55+E55)</f>
        <v>79</v>
      </c>
      <c r="G55" s="26">
        <f>(F55-C55)</f>
        <v>78</v>
      </c>
      <c r="H55" s="27">
        <v>39</v>
      </c>
      <c r="I55" s="28">
        <v>38</v>
      </c>
      <c r="J55" s="28">
        <f>SUM(H55:I55)</f>
        <v>77</v>
      </c>
      <c r="K55" s="26" t="s">
        <v>13</v>
      </c>
      <c r="L55" s="29">
        <f>SUM(J55,F55)</f>
        <v>156</v>
      </c>
    </row>
    <row r="56" spans="1:12" ht="19.5" thickBot="1">
      <c r="A56" s="1"/>
      <c r="C56" s="1"/>
    </row>
    <row r="57" spans="1:12" ht="20.25" thickBot="1">
      <c r="A57" s="192" t="s">
        <v>33</v>
      </c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4"/>
    </row>
    <row r="58" spans="1:12" ht="20.25" thickBot="1">
      <c r="A58" s="8"/>
      <c r="B58" s="9" t="s">
        <v>0</v>
      </c>
      <c r="C58" s="10" t="s">
        <v>1</v>
      </c>
      <c r="D58" s="11" t="s">
        <v>2</v>
      </c>
      <c r="E58" s="9" t="s">
        <v>3</v>
      </c>
      <c r="F58" s="9" t="s">
        <v>4</v>
      </c>
      <c r="G58" s="34" t="s">
        <v>13</v>
      </c>
      <c r="H58" s="11" t="s">
        <v>2</v>
      </c>
      <c r="I58" s="9" t="s">
        <v>3</v>
      </c>
      <c r="J58" s="9" t="s">
        <v>4</v>
      </c>
      <c r="K58" s="34" t="s">
        <v>13</v>
      </c>
      <c r="L58" s="7" t="s">
        <v>12</v>
      </c>
    </row>
    <row r="59" spans="1:12" ht="20.25" thickBot="1">
      <c r="A59" s="21" t="s">
        <v>16</v>
      </c>
      <c r="B59" s="22" t="s">
        <v>196</v>
      </c>
      <c r="C59" s="23">
        <v>3</v>
      </c>
      <c r="D59" s="24">
        <v>40</v>
      </c>
      <c r="E59" s="22">
        <v>34</v>
      </c>
      <c r="F59" s="25">
        <f>SUM(D59+E59)</f>
        <v>74</v>
      </c>
      <c r="G59" s="26">
        <f>(F59-C59)</f>
        <v>71</v>
      </c>
      <c r="H59" s="27">
        <v>38</v>
      </c>
      <c r="I59" s="28">
        <v>34</v>
      </c>
      <c r="J59" s="28">
        <f>SUM(H59:I59)</f>
        <v>72</v>
      </c>
      <c r="K59" s="26" t="s">
        <v>13</v>
      </c>
      <c r="L59" s="29">
        <f>SUM(J59,F59)</f>
        <v>146</v>
      </c>
    </row>
    <row r="60" spans="1:12">
      <c r="A60" s="1"/>
      <c r="C60" s="1"/>
    </row>
    <row r="61" spans="1:12" ht="19.5" thickBot="1">
      <c r="A61" s="1"/>
      <c r="C61" s="1"/>
    </row>
    <row r="62" spans="1:12" ht="20.25" thickBot="1">
      <c r="A62" s="192" t="s">
        <v>34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4"/>
    </row>
    <row r="63" spans="1:12" ht="20.25" thickBot="1">
      <c r="A63" s="8"/>
      <c r="B63" s="9" t="s">
        <v>0</v>
      </c>
      <c r="C63" s="10" t="s">
        <v>1</v>
      </c>
      <c r="D63" s="11" t="s">
        <v>2</v>
      </c>
      <c r="E63" s="9" t="s">
        <v>3</v>
      </c>
      <c r="F63" s="9" t="s">
        <v>4</v>
      </c>
      <c r="G63" s="34" t="s">
        <v>13</v>
      </c>
      <c r="H63" s="11" t="s">
        <v>2</v>
      </c>
      <c r="I63" s="9" t="s">
        <v>3</v>
      </c>
      <c r="J63" s="9" t="s">
        <v>4</v>
      </c>
      <c r="K63" s="34" t="s">
        <v>13</v>
      </c>
      <c r="L63" s="7" t="s">
        <v>12</v>
      </c>
    </row>
    <row r="64" spans="1:12" ht="20.25" thickBot="1">
      <c r="A64" s="21" t="s">
        <v>15</v>
      </c>
      <c r="B64" s="22" t="s">
        <v>66</v>
      </c>
      <c r="C64" s="23">
        <v>-1</v>
      </c>
      <c r="D64" s="24">
        <v>35</v>
      </c>
      <c r="E64" s="22">
        <v>38</v>
      </c>
      <c r="F64" s="25">
        <f>SUM(D64+E64)</f>
        <v>73</v>
      </c>
      <c r="G64" s="26">
        <f>(F64-C64)</f>
        <v>74</v>
      </c>
      <c r="H64" s="27">
        <v>37</v>
      </c>
      <c r="I64" s="28">
        <v>34</v>
      </c>
      <c r="J64" s="28">
        <f>SUM(H64:I64)</f>
        <v>71</v>
      </c>
      <c r="K64" s="26" t="s">
        <v>13</v>
      </c>
      <c r="L64" s="29">
        <f>SUM(J64,F64)</f>
        <v>144</v>
      </c>
    </row>
  </sheetData>
  <mergeCells count="18">
    <mergeCell ref="A62:L62"/>
    <mergeCell ref="A8:L8"/>
    <mergeCell ref="A53:L53"/>
    <mergeCell ref="A48:L48"/>
    <mergeCell ref="A35:L35"/>
    <mergeCell ref="A20:L20"/>
    <mergeCell ref="A25:L25"/>
    <mergeCell ref="A15:L15"/>
    <mergeCell ref="A57:L57"/>
    <mergeCell ref="A30:L30"/>
    <mergeCell ref="A1:L1"/>
    <mergeCell ref="A2:L2"/>
    <mergeCell ref="A3:L3"/>
    <mergeCell ref="A10:L10"/>
    <mergeCell ref="A5:L5"/>
    <mergeCell ref="A4:L4"/>
    <mergeCell ref="A6:L6"/>
    <mergeCell ref="A7:L7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0-9</vt:lpstr>
      <vt:lpstr>CAB 10-16</vt:lpstr>
      <vt:lpstr>CAB 17-24</vt:lpstr>
      <vt:lpstr>CAB 25-36</vt:lpstr>
      <vt:lpstr>DAM</vt:lpstr>
      <vt:lpstr>SIN VENTAJA</vt:lpstr>
      <vt:lpstr>HORARIOS SABADO</vt:lpstr>
      <vt:lpstr>HORARIOS DOMINGO</vt:lpstr>
      <vt:lpstr>ENTREGA PREMIOS</vt:lpstr>
      <vt:lpstr>EDADES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Cueli</cp:lastModifiedBy>
  <cp:lastPrinted>2018-03-03T17:13:10Z</cp:lastPrinted>
  <dcterms:created xsi:type="dcterms:W3CDTF">2000-04-30T13:23:02Z</dcterms:created>
  <dcterms:modified xsi:type="dcterms:W3CDTF">2018-03-05T12:09:47Z</dcterms:modified>
</cp:coreProperties>
</file>